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ieh\Desktop\"/>
    </mc:Choice>
  </mc:AlternateContent>
  <bookViews>
    <workbookView xWindow="0" yWindow="0" windowWidth="10836" windowHeight="8880" activeTab="1"/>
  </bookViews>
  <sheets>
    <sheet name="Calc" sheetId="3" r:id="rId1"/>
    <sheet name="Data" sheetId="1" r:id="rId2"/>
    <sheet name="Analysis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 l="1"/>
  <c r="I12" i="3"/>
  <c r="I13" i="3" l="1"/>
  <c r="L16" i="3" l="1"/>
  <c r="L15" i="3"/>
  <c r="L14" i="3"/>
  <c r="L13" i="3"/>
  <c r="L12" i="3"/>
  <c r="D8" i="2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G6" i="2"/>
  <c r="H5" i="1" l="1"/>
  <c r="F8" i="3" l="1"/>
  <c r="F9" i="3"/>
  <c r="G4" i="2" l="1"/>
  <c r="D4" i="2"/>
  <c r="G8" i="2"/>
  <c r="D10" i="2"/>
  <c r="D6" i="2"/>
  <c r="D12" i="2"/>
  <c r="G10" i="2" s="1"/>
  <c r="F15" i="2" l="1"/>
  <c r="G12" i="2"/>
  <c r="Q15" i="2" l="1"/>
</calcChain>
</file>

<file path=xl/sharedStrings.xml><?xml version="1.0" encoding="utf-8"?>
<sst xmlns="http://schemas.openxmlformats.org/spreadsheetml/2006/main" count="74" uniqueCount="66">
  <si>
    <t>ردیف</t>
  </si>
  <si>
    <t>تاریخ شروع</t>
  </si>
  <si>
    <t>تاریخ پایان</t>
  </si>
  <si>
    <t>نوع معامله</t>
  </si>
  <si>
    <t>حد ضرر</t>
  </si>
  <si>
    <t>سود/ضرر</t>
  </si>
  <si>
    <t>توضیحات</t>
  </si>
  <si>
    <t>بهمن</t>
  </si>
  <si>
    <t>اسفند</t>
  </si>
  <si>
    <t>Buy(خرید)</t>
  </si>
  <si>
    <t>SL(حد ضرر)</t>
  </si>
  <si>
    <t>Sell(فروش)</t>
  </si>
  <si>
    <t>TP(هدف)</t>
  </si>
  <si>
    <t>کل مقدار ضرر</t>
  </si>
  <si>
    <t>کل مقدار سود</t>
  </si>
  <si>
    <t>تعداد معاملات ناموفق</t>
  </si>
  <si>
    <t>تعداد معاملات موفق</t>
  </si>
  <si>
    <t>نتیجه معاملات سرمایه گذاری</t>
  </si>
  <si>
    <t>درصد</t>
  </si>
  <si>
    <t>ژورنال معاملاتی و مدیریت سرمایه</t>
  </si>
  <si>
    <t>موجودی فعلی</t>
  </si>
  <si>
    <t>موجودی ابتدای معاملات :</t>
  </si>
  <si>
    <t>موجودی شروع معاملات</t>
  </si>
  <si>
    <t>کامزد معاملات</t>
  </si>
  <si>
    <t>Founding Fee</t>
  </si>
  <si>
    <t>تعداد کل معاملات</t>
  </si>
  <si>
    <t>برآیند کل</t>
  </si>
  <si>
    <t xml:space="preserve">میزان موفقیت استراتژی </t>
  </si>
  <si>
    <t xml:space="preserve">نسبت سود به ضرر </t>
  </si>
  <si>
    <t>ماشین محاسبه سود و ضرر</t>
  </si>
  <si>
    <t>BUY</t>
  </si>
  <si>
    <t>SELL</t>
  </si>
  <si>
    <t>Contact US : Hatampour.iman@Gmail.Com</t>
  </si>
  <si>
    <t>کارمزد</t>
  </si>
  <si>
    <t>Founding
 Fee</t>
  </si>
  <si>
    <t>مقدار 
سود/ضرر</t>
  </si>
  <si>
    <t>نام ارز</t>
  </si>
  <si>
    <t>قیمت خرید</t>
  </si>
  <si>
    <t>قیمت فروش1</t>
  </si>
  <si>
    <t>قیمت فروش2</t>
  </si>
  <si>
    <t>ماشین محاسبه اهرم و پوزیشن سایز</t>
  </si>
  <si>
    <r>
      <t xml:space="preserve">حجم معامله
</t>
    </r>
    <r>
      <rPr>
        <sz val="10"/>
        <color theme="1" tint="4.9989318521683403E-2"/>
        <rFont val="Times New Roman"/>
        <family val="1"/>
        <scheme val="major"/>
      </rPr>
      <t>(USDT)</t>
    </r>
  </si>
  <si>
    <r>
      <t xml:space="preserve">حجم معامله
</t>
    </r>
    <r>
      <rPr>
        <sz val="10"/>
        <color theme="1" tint="4.9989318521683403E-2"/>
        <rFont val="Times New Roman"/>
        <family val="1"/>
        <scheme val="major"/>
      </rPr>
      <t>(BTC)</t>
    </r>
  </si>
  <si>
    <t>محاسبه مقدار ریسک(دلار)</t>
  </si>
  <si>
    <t xml:space="preserve">متوسط سود   </t>
  </si>
  <si>
    <t xml:space="preserve">متوسط ضرر  </t>
  </si>
  <si>
    <t>سود خالص (net profit )</t>
  </si>
  <si>
    <t>مجموع ضرر</t>
  </si>
  <si>
    <t>مجموع سود</t>
  </si>
  <si>
    <t xml:space="preserve"> تعداد معاملات موفق</t>
  </si>
  <si>
    <t>میزان ریسک(درصد)</t>
  </si>
  <si>
    <t>توجه : مقادیر ورودی در سلولهای سبز رنگ وارد شود</t>
  </si>
  <si>
    <r>
      <rPr>
        <sz val="10"/>
        <color theme="0"/>
        <rFont val="Wingdings"/>
        <charset val="2"/>
      </rPr>
      <t>è</t>
    </r>
    <r>
      <rPr>
        <sz val="10"/>
        <color theme="0"/>
        <rFont val="B Titr"/>
        <charset val="178"/>
      </rPr>
      <t xml:space="preserve">  موجودی اول دوره را وارد کنید</t>
    </r>
  </si>
  <si>
    <t>1400/04/10</t>
  </si>
  <si>
    <t>ETCUSDT</t>
  </si>
  <si>
    <t>حد ضرر(درصد)</t>
  </si>
  <si>
    <t>اهرم (Leverage)</t>
  </si>
  <si>
    <t>ماشین محاسبه درصد سود و ضرر</t>
  </si>
  <si>
    <t>حداکثر سرمایه در پوزیشن(دلار)</t>
  </si>
  <si>
    <t>قیمت در حد ضرر</t>
  </si>
  <si>
    <t>درصد معاملات موفق (win rate)</t>
  </si>
  <si>
    <t>درصد معاملات ناموفق(loss rate)</t>
  </si>
  <si>
    <t>میزان سرمایه کل</t>
  </si>
  <si>
    <t>حجم پوزیشن</t>
  </si>
  <si>
    <t>قیمت فرو</t>
  </si>
  <si>
    <t>نوع پوزیشن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</si>
</sst>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/d/yyyy;@"/>
    <numFmt numFmtId="165" formatCode="0.0000"/>
    <numFmt numFmtId="166" formatCode="#,##0.0000"/>
    <numFmt numFmtId="167" formatCode="0.0000000"/>
    <numFmt numFmtId="168" formatCode="#,##0.000000"/>
  </numFmts>
  <fonts count="42" x14ac:knownFonts="1">
    <font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theme="1" tint="4.9989318521683403E-2"/>
      <name val="B Titr"/>
      <charset val="178"/>
    </font>
    <font>
      <sz val="14"/>
      <color theme="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8"/>
      <color theme="1"/>
      <name val="Arial"/>
      <family val="2"/>
      <scheme val="minor"/>
    </font>
    <font>
      <b/>
      <sz val="36"/>
      <color theme="1"/>
      <name val="Arial"/>
      <family val="2"/>
      <scheme val="minor"/>
    </font>
    <font>
      <b/>
      <sz val="36"/>
      <color theme="1"/>
      <name val="B Titr"/>
      <charset val="178"/>
    </font>
    <font>
      <b/>
      <sz val="20"/>
      <color theme="1"/>
      <name val="B Titr"/>
      <charset val="178"/>
    </font>
    <font>
      <sz val="28"/>
      <color theme="0"/>
      <name val="B Titr"/>
      <charset val="178"/>
    </font>
    <font>
      <b/>
      <sz val="14"/>
      <color theme="0"/>
      <name val="B Nazanin"/>
      <charset val="178"/>
    </font>
    <font>
      <sz val="11"/>
      <color rgb="FFFF0000"/>
      <name val="Arial"/>
      <family val="2"/>
      <charset val="178"/>
      <scheme val="minor"/>
    </font>
    <font>
      <sz val="14"/>
      <color rgb="FFFF0000"/>
      <name val="B Nazanin"/>
      <charset val="178"/>
    </font>
    <font>
      <b/>
      <sz val="14"/>
      <color rgb="FFFF0000"/>
      <name val="B Nazanin"/>
      <charset val="178"/>
    </font>
    <font>
      <b/>
      <sz val="20"/>
      <color theme="1"/>
      <name val="B Nazanin"/>
      <charset val="178"/>
    </font>
    <font>
      <b/>
      <sz val="16"/>
      <color theme="1"/>
      <name val="B Nazanin"/>
      <charset val="178"/>
    </font>
    <font>
      <sz val="14"/>
      <color theme="0"/>
      <name val="B Titr"/>
      <charset val="178"/>
    </font>
    <font>
      <sz val="14"/>
      <color rgb="FFFF0000"/>
      <name val="B Titr"/>
      <charset val="178"/>
    </font>
    <font>
      <b/>
      <sz val="16"/>
      <color theme="0"/>
      <name val="Tahoma"/>
      <family val="2"/>
    </font>
    <font>
      <sz val="10"/>
      <color theme="0"/>
      <name val="B Titr"/>
      <charset val="178"/>
    </font>
    <font>
      <sz val="10"/>
      <color theme="0"/>
      <name val="Wingdings"/>
      <charset val="2"/>
    </font>
    <font>
      <sz val="11"/>
      <color theme="1" tint="4.9989318521683403E-2"/>
      <name val="B Titr"/>
      <charset val="178"/>
    </font>
    <font>
      <b/>
      <sz val="12"/>
      <color theme="1" tint="4.9989318521683403E-2"/>
      <name val="Times New Roman"/>
      <family val="1"/>
      <scheme val="major"/>
    </font>
    <font>
      <b/>
      <sz val="16"/>
      <color theme="1"/>
      <name val="Times New Roman"/>
      <family val="1"/>
      <scheme val="major"/>
    </font>
    <font>
      <b/>
      <sz val="16"/>
      <color theme="0"/>
      <name val="Arial"/>
      <family val="2"/>
      <scheme val="minor"/>
    </font>
    <font>
      <b/>
      <sz val="9"/>
      <color theme="1"/>
      <name val="B Nazanin"/>
      <charset val="178"/>
    </font>
    <font>
      <b/>
      <sz val="12"/>
      <color theme="1"/>
      <name val="Arial"/>
      <family val="2"/>
      <scheme val="minor"/>
    </font>
    <font>
      <b/>
      <sz val="12"/>
      <color theme="1"/>
      <name val="Arial"/>
      <scheme val="minor"/>
    </font>
    <font>
      <sz val="10"/>
      <color theme="1" tint="4.9989318521683403E-2"/>
      <name val="Times New Roman"/>
      <family val="1"/>
      <scheme val="maj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b/>
      <sz val="14"/>
      <name val="B Nazanin"/>
      <charset val="178"/>
    </font>
    <font>
      <sz val="14"/>
      <name val="Arial"/>
      <family val="2"/>
      <scheme val="minor"/>
    </font>
    <font>
      <b/>
      <sz val="14"/>
      <name val="Arial"/>
      <family val="2"/>
      <scheme val="minor"/>
    </font>
    <font>
      <b/>
      <sz val="16"/>
      <color theme="1"/>
      <name val="B Titr"/>
      <charset val="178"/>
    </font>
    <font>
      <sz val="11"/>
      <color theme="1"/>
      <name val="B Titr"/>
      <charset val="178"/>
    </font>
    <font>
      <b/>
      <sz val="11"/>
      <color theme="0"/>
      <name val="B Titr"/>
      <charset val="178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07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06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4E59F"/>
        <bgColor indexed="64"/>
      </patternFill>
    </fill>
    <fill>
      <patternFill patternType="solid">
        <fgColor rgb="FF64D2B3"/>
        <bgColor indexed="64"/>
      </patternFill>
    </fill>
    <fill>
      <patternFill patternType="solid">
        <fgColor theme="1"/>
        <bgColor theme="1"/>
      </patternFill>
    </fill>
  </fills>
  <borders count="5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 style="thin">
        <color auto="1"/>
      </right>
      <top style="thin">
        <color auto="1"/>
      </top>
      <bottom style="medium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/>
      <top style="thin">
        <color auto="1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ck">
        <color rgb="FF002060"/>
      </right>
      <top style="thick">
        <color rgb="FF002060"/>
      </top>
      <bottom/>
      <diagonal/>
    </border>
    <border>
      <left/>
      <right style="thick">
        <color rgb="FF002060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ck">
        <color theme="1"/>
      </left>
      <right style="thick">
        <color theme="0"/>
      </right>
      <top style="thick">
        <color theme="1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thick">
        <color theme="1"/>
      </top>
      <bottom/>
      <diagonal/>
    </border>
    <border>
      <left style="thick">
        <color theme="0"/>
      </left>
      <right style="thick">
        <color theme="1"/>
      </right>
      <top style="thick">
        <color theme="1"/>
      </top>
      <bottom/>
      <diagonal/>
    </border>
  </borders>
  <cellStyleXfs count="9">
    <xf numFmtId="0" fontId="0" fillId="0" borderId="0"/>
    <xf numFmtId="9" fontId="4" fillId="0" borderId="0" applyFont="0" applyFill="0" applyBorder="0" applyAlignment="0" applyProtection="0"/>
    <xf numFmtId="0" fontId="32" fillId="0" borderId="28" applyNumberFormat="0" applyFill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</cellStyleXfs>
  <cellXfs count="200">
    <xf numFmtId="0" fontId="0" fillId="0" borderId="0" xfId="0"/>
    <xf numFmtId="0" fontId="0" fillId="0" borderId="0" xfId="0" applyFont="1"/>
    <xf numFmtId="0" fontId="3" fillId="0" borderId="0" xfId="0" applyFont="1"/>
    <xf numFmtId="0" fontId="1" fillId="0" borderId="0" xfId="0" applyFont="1"/>
    <xf numFmtId="0" fontId="9" fillId="3" borderId="10" xfId="0" applyFont="1" applyFill="1" applyBorder="1" applyAlignment="1" applyProtection="1">
      <alignment vertical="center"/>
      <protection hidden="1"/>
    </xf>
    <xf numFmtId="0" fontId="5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5" fillId="0" borderId="0" xfId="0" applyFont="1"/>
    <xf numFmtId="0" fontId="14" fillId="0" borderId="0" xfId="0" applyFont="1"/>
    <xf numFmtId="0" fontId="16" fillId="0" borderId="0" xfId="0" applyFont="1" applyAlignment="1" applyProtection="1">
      <protection locked="0"/>
    </xf>
    <xf numFmtId="0" fontId="12" fillId="3" borderId="13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9" fontId="0" fillId="3" borderId="10" xfId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4" fillId="0" borderId="0" xfId="0" applyFont="1" applyProtection="1"/>
    <xf numFmtId="0" fontId="7" fillId="3" borderId="9" xfId="0" applyFont="1" applyFill="1" applyBorder="1" applyAlignment="1" applyProtection="1">
      <alignment vertical="center"/>
      <protection hidden="1"/>
    </xf>
    <xf numFmtId="0" fontId="7" fillId="3" borderId="8" xfId="0" applyFont="1" applyFill="1" applyBorder="1" applyAlignment="1" applyProtection="1">
      <alignment vertical="center"/>
      <protection hidden="1"/>
    </xf>
    <xf numFmtId="0" fontId="8" fillId="3" borderId="9" xfId="0" applyFont="1" applyFill="1" applyBorder="1" applyAlignment="1" applyProtection="1">
      <alignment vertical="center"/>
      <protection hidden="1"/>
    </xf>
    <xf numFmtId="0" fontId="8" fillId="3" borderId="8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vertical="center"/>
      <protection hidden="1"/>
    </xf>
    <xf numFmtId="0" fontId="7" fillId="3" borderId="6" xfId="0" applyFont="1" applyFill="1" applyBorder="1" applyAlignment="1" applyProtection="1">
      <alignment vertical="center"/>
      <protection hidden="1"/>
    </xf>
    <xf numFmtId="0" fontId="7" fillId="3" borderId="4" xfId="0" applyFont="1" applyFill="1" applyBorder="1" applyAlignment="1" applyProtection="1">
      <alignment vertical="center"/>
      <protection hidden="1"/>
    </xf>
    <xf numFmtId="0" fontId="8" fillId="3" borderId="6" xfId="0" applyFont="1" applyFill="1" applyBorder="1" applyAlignment="1" applyProtection="1">
      <alignment vertical="center"/>
      <protection hidden="1"/>
    </xf>
    <xf numFmtId="0" fontId="8" fillId="3" borderId="4" xfId="0" applyFont="1" applyFill="1" applyBorder="1" applyAlignment="1" applyProtection="1">
      <alignment vertical="center"/>
      <protection hidden="1"/>
    </xf>
    <xf numFmtId="0" fontId="6" fillId="3" borderId="11" xfId="0" applyFont="1" applyFill="1" applyBorder="1" applyAlignment="1" applyProtection="1">
      <alignment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7" fillId="3" borderId="11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vertical="center"/>
      <protection hidden="1"/>
    </xf>
    <xf numFmtId="0" fontId="6" fillId="3" borderId="6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vertical="center"/>
      <protection hidden="1"/>
    </xf>
    <xf numFmtId="0" fontId="11" fillId="3" borderId="8" xfId="0" applyFont="1" applyFill="1" applyBorder="1" applyAlignment="1" applyProtection="1">
      <alignment vertical="center"/>
      <protection hidden="1"/>
    </xf>
    <xf numFmtId="0" fontId="11" fillId="3" borderId="12" xfId="0" applyFont="1" applyFill="1" applyBorder="1" applyAlignment="1" applyProtection="1">
      <alignment vertical="center"/>
      <protection hidden="1"/>
    </xf>
    <xf numFmtId="0" fontId="11" fillId="3" borderId="4" xfId="0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/>
    <xf numFmtId="0" fontId="9" fillId="3" borderId="9" xfId="0" applyFont="1" applyFill="1" applyBorder="1" applyAlignment="1" applyProtection="1">
      <alignment vertical="center"/>
      <protection hidden="1"/>
    </xf>
    <xf numFmtId="0" fontId="9" fillId="3" borderId="8" xfId="0" applyFont="1" applyFill="1" applyBorder="1" applyAlignment="1" applyProtection="1">
      <alignment vertical="center"/>
      <protection hidden="1"/>
    </xf>
    <xf numFmtId="0" fontId="9" fillId="3" borderId="11" xfId="0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vertical="center"/>
      <protection hidden="1"/>
    </xf>
    <xf numFmtId="0" fontId="9" fillId="3" borderId="12" xfId="0" applyFont="1" applyFill="1" applyBorder="1" applyAlignment="1" applyProtection="1">
      <alignment vertical="center"/>
      <protection hidden="1"/>
    </xf>
    <xf numFmtId="0" fontId="9" fillId="3" borderId="6" xfId="0" applyFont="1" applyFill="1" applyBorder="1" applyAlignment="1" applyProtection="1">
      <alignment vertical="center"/>
      <protection hidden="1"/>
    </xf>
    <xf numFmtId="0" fontId="9" fillId="3" borderId="3" xfId="0" applyFont="1" applyFill="1" applyBorder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wrapText="1"/>
    </xf>
    <xf numFmtId="166" fontId="0" fillId="0" borderId="0" xfId="0" applyNumberFormat="1" applyProtection="1"/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 applyProtection="1">
      <alignment horizontal="center" vertical="center"/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167" fontId="5" fillId="0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center" vertical="center"/>
    </xf>
    <xf numFmtId="0" fontId="29" fillId="7" borderId="26" xfId="0" applyFont="1" applyFill="1" applyBorder="1" applyAlignment="1">
      <alignment horizontal="center" vertical="center"/>
    </xf>
    <xf numFmtId="0" fontId="29" fillId="10" borderId="33" xfId="0" applyFont="1" applyFill="1" applyBorder="1" applyAlignment="1">
      <alignment horizontal="center" vertical="center"/>
    </xf>
    <xf numFmtId="0" fontId="37" fillId="18" borderId="39" xfId="0" applyNumberFormat="1" applyFont="1" applyFill="1" applyBorder="1" applyAlignment="1" applyProtection="1">
      <alignment horizontal="center" vertical="center"/>
      <protection locked="0"/>
    </xf>
    <xf numFmtId="0" fontId="37" fillId="18" borderId="41" xfId="0" applyNumberFormat="1" applyFont="1" applyFill="1" applyBorder="1" applyAlignment="1" applyProtection="1">
      <alignment horizontal="center" vertical="center"/>
      <protection locked="0"/>
    </xf>
    <xf numFmtId="0" fontId="37" fillId="18" borderId="45" xfId="0" applyNumberFormat="1" applyFont="1" applyFill="1" applyBorder="1" applyAlignment="1" applyProtection="1">
      <alignment horizontal="center" vertical="center"/>
      <protection locked="0"/>
    </xf>
    <xf numFmtId="0" fontId="37" fillId="18" borderId="47" xfId="0" applyNumberFormat="1" applyFont="1" applyFill="1" applyBorder="1" applyAlignment="1" applyProtection="1">
      <alignment horizontal="center" vertical="center"/>
      <protection locked="0"/>
    </xf>
    <xf numFmtId="0" fontId="29" fillId="18" borderId="0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right" vertical="center" readingOrder="2"/>
    </xf>
    <xf numFmtId="9" fontId="37" fillId="18" borderId="41" xfId="2" applyNumberFormat="1" applyFont="1" applyFill="1" applyBorder="1" applyAlignment="1" applyProtection="1">
      <alignment horizontal="center" vertical="center"/>
      <protection locked="0"/>
    </xf>
    <xf numFmtId="0" fontId="36" fillId="17" borderId="40" xfId="0" applyFont="1" applyFill="1" applyBorder="1" applyAlignment="1" applyProtection="1">
      <alignment horizontal="right" vertical="center" readingOrder="2"/>
    </xf>
    <xf numFmtId="0" fontId="38" fillId="17" borderId="41" xfId="0" applyNumberFormat="1" applyFont="1" applyFill="1" applyBorder="1" applyAlignment="1" applyProtection="1">
      <alignment horizontal="center" vertical="center"/>
    </xf>
    <xf numFmtId="0" fontId="36" fillId="17" borderId="42" xfId="6" applyFont="1" applyFill="1" applyBorder="1" applyAlignment="1" applyProtection="1">
      <alignment horizontal="right" vertical="center" readingOrder="2"/>
    </xf>
    <xf numFmtId="0" fontId="38" fillId="17" borderId="43" xfId="5" applyNumberFormat="1" applyFont="1" applyFill="1" applyBorder="1" applyAlignment="1" applyProtection="1">
      <alignment horizontal="center" vertical="center"/>
    </xf>
    <xf numFmtId="0" fontId="36" fillId="17" borderId="46" xfId="0" applyFont="1" applyFill="1" applyBorder="1" applyAlignment="1" applyProtection="1">
      <alignment horizontal="right"/>
    </xf>
    <xf numFmtId="0" fontId="38" fillId="17" borderId="47" xfId="0" applyNumberFormat="1" applyFont="1" applyFill="1" applyBorder="1" applyAlignment="1" applyProtection="1">
      <alignment horizontal="center" vertical="center"/>
    </xf>
    <xf numFmtId="2" fontId="36" fillId="17" borderId="46" xfId="0" applyNumberFormat="1" applyFont="1" applyFill="1" applyBorder="1" applyAlignment="1" applyProtection="1">
      <alignment horizontal="right"/>
    </xf>
    <xf numFmtId="10" fontId="38" fillId="17" borderId="47" xfId="0" applyNumberFormat="1" applyFont="1" applyFill="1" applyBorder="1" applyAlignment="1" applyProtection="1">
      <alignment horizontal="center" vertical="center"/>
    </xf>
    <xf numFmtId="2" fontId="36" fillId="17" borderId="48" xfId="0" applyNumberFormat="1" applyFont="1" applyFill="1" applyBorder="1" applyAlignment="1" applyProtection="1">
      <alignment horizontal="right"/>
    </xf>
    <xf numFmtId="10" fontId="38" fillId="17" borderId="49" xfId="0" applyNumberFormat="1" applyFont="1" applyFill="1" applyBorder="1" applyAlignment="1" applyProtection="1">
      <alignment horizontal="center" vertical="center"/>
    </xf>
    <xf numFmtId="0" fontId="36" fillId="18" borderId="38" xfId="8" applyFont="1" applyFill="1" applyBorder="1" applyAlignment="1" applyProtection="1">
      <alignment horizontal="right" vertical="center" readingOrder="2"/>
      <protection locked="0"/>
    </xf>
    <xf numFmtId="9" fontId="36" fillId="18" borderId="40" xfId="7" applyNumberFormat="1" applyFont="1" applyFill="1" applyBorder="1" applyAlignment="1" applyProtection="1">
      <alignment horizontal="right" vertical="center" readingOrder="2"/>
      <protection locked="0"/>
    </xf>
    <xf numFmtId="0" fontId="36" fillId="18" borderId="40" xfId="3" applyFont="1" applyFill="1" applyBorder="1" applyAlignment="1" applyProtection="1">
      <alignment horizontal="right" vertical="center" readingOrder="2"/>
      <protection locked="0"/>
    </xf>
    <xf numFmtId="0" fontId="36" fillId="18" borderId="40" xfId="4" applyFont="1" applyFill="1" applyBorder="1" applyAlignment="1" applyProtection="1">
      <alignment horizontal="right" vertical="center" readingOrder="2"/>
      <protection locked="0"/>
    </xf>
    <xf numFmtId="0" fontId="36" fillId="18" borderId="44" xfId="0" applyFont="1" applyFill="1" applyBorder="1" applyAlignment="1" applyProtection="1">
      <alignment horizontal="right"/>
      <protection locked="0"/>
    </xf>
    <xf numFmtId="2" fontId="36" fillId="18" borderId="46" xfId="0" applyNumberFormat="1" applyFont="1" applyFill="1" applyBorder="1" applyProtection="1">
      <protection locked="0"/>
    </xf>
    <xf numFmtId="0" fontId="36" fillId="18" borderId="46" xfId="0" applyFont="1" applyFill="1" applyBorder="1" applyProtection="1">
      <protection locked="0"/>
    </xf>
    <xf numFmtId="0" fontId="36" fillId="18" borderId="46" xfId="0" applyFont="1" applyFill="1" applyBorder="1" applyAlignment="1" applyProtection="1">
      <alignment horizontal="right"/>
      <protection locked="0"/>
    </xf>
    <xf numFmtId="0" fontId="38" fillId="17" borderId="43" xfId="0" applyNumberFormat="1" applyFont="1" applyFill="1" applyBorder="1" applyAlignment="1" applyProtection="1">
      <alignment horizontal="center" vertical="center"/>
    </xf>
    <xf numFmtId="0" fontId="29" fillId="18" borderId="34" xfId="0" applyFont="1" applyFill="1" applyBorder="1" applyAlignment="1" applyProtection="1">
      <alignment horizontal="center" vertical="center"/>
      <protection locked="0"/>
    </xf>
    <xf numFmtId="0" fontId="41" fillId="20" borderId="50" xfId="0" applyFont="1" applyFill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39" fillId="18" borderId="25" xfId="0" applyFont="1" applyFill="1" applyBorder="1" applyAlignment="1">
      <alignment horizontal="center" vertical="center"/>
    </xf>
    <xf numFmtId="0" fontId="39" fillId="18" borderId="1" xfId="0" applyFont="1" applyFill="1" applyBorder="1" applyAlignment="1">
      <alignment horizontal="center" vertical="center"/>
    </xf>
    <xf numFmtId="0" fontId="39" fillId="18" borderId="31" xfId="0" applyFont="1" applyFill="1" applyBorder="1" applyAlignment="1">
      <alignment horizontal="center" vertical="center"/>
    </xf>
    <xf numFmtId="0" fontId="39" fillId="18" borderId="33" xfId="0" applyFont="1" applyFill="1" applyBorder="1" applyAlignment="1">
      <alignment horizontal="center" vertical="center"/>
    </xf>
    <xf numFmtId="0" fontId="39" fillId="18" borderId="34" xfId="0" applyFont="1" applyFill="1" applyBorder="1" applyAlignment="1">
      <alignment horizontal="center" vertical="center"/>
    </xf>
    <xf numFmtId="0" fontId="39" fillId="18" borderId="35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19" fillId="19" borderId="23" xfId="0" applyFont="1" applyFill="1" applyBorder="1" applyAlignment="1">
      <alignment horizontal="center" vertical="center"/>
    </xf>
    <xf numFmtId="0" fontId="19" fillId="19" borderId="24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right" vertical="center" readingOrder="2"/>
    </xf>
    <xf numFmtId="0" fontId="22" fillId="3" borderId="23" xfId="0" applyFont="1" applyFill="1" applyBorder="1" applyAlignment="1">
      <alignment horizontal="right" vertical="center" readingOrder="2"/>
    </xf>
    <xf numFmtId="0" fontId="12" fillId="3" borderId="2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8" fillId="6" borderId="19" xfId="0" applyFont="1" applyFill="1" applyBorder="1" applyAlignment="1" applyProtection="1">
      <alignment horizontal="center" vertical="center"/>
      <protection hidden="1"/>
    </xf>
    <xf numFmtId="0" fontId="18" fillId="6" borderId="2" xfId="0" applyFont="1" applyFill="1" applyBorder="1" applyAlignment="1" applyProtection="1">
      <alignment horizontal="center" vertical="center"/>
      <protection hidden="1"/>
    </xf>
    <xf numFmtId="168" fontId="17" fillId="0" borderId="11" xfId="0" applyNumberFormat="1" applyFont="1" applyBorder="1" applyAlignment="1" applyProtection="1">
      <alignment horizontal="center" vertical="center"/>
      <protection hidden="1"/>
    </xf>
    <xf numFmtId="168" fontId="17" fillId="0" borderId="0" xfId="0" applyNumberFormat="1" applyFont="1" applyBorder="1" applyAlignment="1" applyProtection="1">
      <alignment horizontal="center" vertical="center"/>
      <protection hidden="1"/>
    </xf>
    <xf numFmtId="168" fontId="17" fillId="0" borderId="12" xfId="0" applyNumberFormat="1" applyFont="1" applyBorder="1" applyAlignment="1" applyProtection="1">
      <alignment horizontal="center" vertical="center"/>
      <protection hidden="1"/>
    </xf>
    <xf numFmtId="168" fontId="17" fillId="0" borderId="6" xfId="0" applyNumberFormat="1" applyFont="1" applyBorder="1" applyAlignment="1" applyProtection="1">
      <alignment horizontal="center" vertical="center"/>
      <protection hidden="1"/>
    </xf>
    <xf numFmtId="168" fontId="17" fillId="0" borderId="3" xfId="0" applyNumberFormat="1" applyFont="1" applyBorder="1" applyAlignment="1" applyProtection="1">
      <alignment horizontal="center" vertical="center"/>
      <protection hidden="1"/>
    </xf>
    <xf numFmtId="168" fontId="17" fillId="0" borderId="4" xfId="0" applyNumberFormat="1" applyFont="1" applyBorder="1" applyAlignment="1" applyProtection="1">
      <alignment horizontal="center" vertical="center"/>
      <protection hidden="1"/>
    </xf>
    <xf numFmtId="0" fontId="18" fillId="7" borderId="19" xfId="0" applyFont="1" applyFill="1" applyBorder="1" applyAlignment="1" applyProtection="1">
      <alignment horizontal="center" vertical="center"/>
      <protection hidden="1"/>
    </xf>
    <xf numFmtId="0" fontId="18" fillId="7" borderId="2" xfId="0" applyFont="1" applyFill="1" applyBorder="1" applyAlignment="1" applyProtection="1">
      <alignment horizontal="center" vertical="center"/>
      <protection hidden="1"/>
    </xf>
    <xf numFmtId="0" fontId="18" fillId="7" borderId="20" xfId="0" applyFont="1" applyFill="1" applyBorder="1" applyAlignment="1" applyProtection="1">
      <alignment horizontal="center" vertical="center"/>
      <protection hidden="1"/>
    </xf>
    <xf numFmtId="0" fontId="18" fillId="7" borderId="21" xfId="0" applyFont="1" applyFill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165" fontId="17" fillId="0" borderId="9" xfId="0" applyNumberFormat="1" applyFont="1" applyBorder="1" applyAlignment="1" applyProtection="1">
      <alignment horizontal="center" vertical="center"/>
      <protection hidden="1"/>
    </xf>
    <xf numFmtId="165" fontId="17" fillId="0" borderId="10" xfId="0" applyNumberFormat="1" applyFont="1" applyBorder="1" applyAlignment="1" applyProtection="1">
      <alignment horizontal="center" vertical="center"/>
      <protection hidden="1"/>
    </xf>
    <xf numFmtId="165" fontId="17" fillId="0" borderId="8" xfId="0" applyNumberFormat="1" applyFont="1" applyBorder="1" applyAlignment="1" applyProtection="1">
      <alignment horizontal="center" vertical="center"/>
      <protection hidden="1"/>
    </xf>
    <xf numFmtId="165" fontId="17" fillId="0" borderId="6" xfId="0" applyNumberFormat="1" applyFont="1" applyBorder="1" applyAlignment="1" applyProtection="1">
      <alignment horizontal="center" vertical="center"/>
      <protection hidden="1"/>
    </xf>
    <xf numFmtId="165" fontId="17" fillId="0" borderId="3" xfId="0" applyNumberFormat="1" applyFont="1" applyBorder="1" applyAlignment="1" applyProtection="1">
      <alignment horizontal="center" vertical="center"/>
      <protection hidden="1"/>
    </xf>
    <xf numFmtId="165" fontId="17" fillId="0" borderId="4" xfId="0" applyNumberFormat="1" applyFont="1" applyBorder="1" applyAlignment="1" applyProtection="1">
      <alignment horizontal="center" vertical="center"/>
      <protection hidden="1"/>
    </xf>
    <xf numFmtId="166" fontId="17" fillId="9" borderId="11" xfId="0" applyNumberFormat="1" applyFont="1" applyFill="1" applyBorder="1" applyAlignment="1" applyProtection="1">
      <alignment horizontal="center" vertical="center"/>
      <protection hidden="1"/>
    </xf>
    <xf numFmtId="166" fontId="17" fillId="9" borderId="0" xfId="0" applyNumberFormat="1" applyFont="1" applyFill="1" applyBorder="1" applyAlignment="1" applyProtection="1">
      <alignment horizontal="center" vertical="center"/>
      <protection hidden="1"/>
    </xf>
    <xf numFmtId="166" fontId="17" fillId="9" borderId="12" xfId="0" applyNumberFormat="1" applyFont="1" applyFill="1" applyBorder="1" applyAlignment="1" applyProtection="1">
      <alignment horizontal="center" vertical="center"/>
      <protection hidden="1"/>
    </xf>
    <xf numFmtId="166" fontId="17" fillId="9" borderId="6" xfId="0" applyNumberFormat="1" applyFont="1" applyFill="1" applyBorder="1" applyAlignment="1" applyProtection="1">
      <alignment horizontal="center" vertical="center"/>
      <protection hidden="1"/>
    </xf>
    <xf numFmtId="166" fontId="17" fillId="9" borderId="3" xfId="0" applyNumberFormat="1" applyFont="1" applyFill="1" applyBorder="1" applyAlignment="1" applyProtection="1">
      <alignment horizontal="center" vertical="center"/>
      <protection hidden="1"/>
    </xf>
    <xf numFmtId="166" fontId="17" fillId="9" borderId="4" xfId="0" applyNumberFormat="1" applyFont="1" applyFill="1" applyBorder="1" applyAlignment="1" applyProtection="1">
      <alignment horizontal="center" vertical="center"/>
      <protection hidden="1"/>
    </xf>
    <xf numFmtId="166" fontId="17" fillId="0" borderId="11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12" xfId="0" applyNumberFormat="1" applyFont="1" applyBorder="1" applyAlignment="1" applyProtection="1">
      <alignment horizontal="center" vertical="center"/>
      <protection hidden="1"/>
    </xf>
    <xf numFmtId="166" fontId="17" fillId="0" borderId="6" xfId="0" applyNumberFormat="1" applyFont="1" applyBorder="1" applyAlignment="1" applyProtection="1">
      <alignment horizontal="center" vertical="center"/>
      <protection hidden="1"/>
    </xf>
    <xf numFmtId="166" fontId="17" fillId="0" borderId="3" xfId="0" applyNumberFormat="1" applyFont="1" applyBorder="1" applyAlignment="1" applyProtection="1">
      <alignment horizontal="center" vertical="center"/>
      <protection hidden="1"/>
    </xf>
    <xf numFmtId="166" fontId="17" fillId="0" borderId="4" xfId="0" applyNumberFormat="1" applyFont="1" applyBorder="1" applyAlignment="1" applyProtection="1">
      <alignment horizontal="center" vertical="center"/>
      <protection hidden="1"/>
    </xf>
    <xf numFmtId="0" fontId="26" fillId="2" borderId="2" xfId="0" applyFont="1" applyFill="1" applyBorder="1" applyAlignment="1" applyProtection="1">
      <alignment horizontal="center" vertical="center"/>
      <protection hidden="1"/>
    </xf>
    <xf numFmtId="0" fontId="21" fillId="3" borderId="0" xfId="0" applyFont="1" applyFill="1" applyBorder="1" applyAlignment="1" applyProtection="1">
      <alignment horizontal="center" vertical="top"/>
      <protection hidden="1"/>
    </xf>
    <xf numFmtId="0" fontId="10" fillId="4" borderId="14" xfId="0" applyFont="1" applyFill="1" applyBorder="1" applyAlignment="1" applyProtection="1">
      <alignment horizontal="center" vertical="center"/>
      <protection hidden="1"/>
    </xf>
    <xf numFmtId="0" fontId="10" fillId="4" borderId="15" xfId="0" applyFont="1" applyFill="1" applyBorder="1" applyAlignment="1" applyProtection="1">
      <alignment horizontal="center" vertical="center"/>
      <protection hidden="1"/>
    </xf>
    <xf numFmtId="0" fontId="10" fillId="4" borderId="16" xfId="0" applyFont="1" applyFill="1" applyBorder="1" applyAlignment="1" applyProtection="1">
      <alignment horizontal="center" vertical="center"/>
      <protection hidden="1"/>
    </xf>
    <xf numFmtId="0" fontId="10" fillId="4" borderId="17" xfId="0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/>
      <protection hidden="1"/>
    </xf>
    <xf numFmtId="0" fontId="10" fillId="4" borderId="18" xfId="0" applyFont="1" applyFill="1" applyBorder="1" applyAlignment="1" applyProtection="1">
      <alignment horizontal="center" vertical="center"/>
      <protection hidden="1"/>
    </xf>
    <xf numFmtId="0" fontId="18" fillId="5" borderId="27" xfId="0" applyFont="1" applyFill="1" applyBorder="1" applyAlignment="1" applyProtection="1">
      <alignment horizontal="center" vertical="center"/>
      <protection hidden="1"/>
    </xf>
    <xf numFmtId="0" fontId="18" fillId="5" borderId="8" xfId="0" applyFont="1" applyFill="1" applyBorder="1" applyAlignment="1" applyProtection="1">
      <alignment horizontal="center" vertical="center"/>
      <protection hidden="1"/>
    </xf>
    <xf numFmtId="0" fontId="18" fillId="5" borderId="17" xfId="0" applyFont="1" applyFill="1" applyBorder="1" applyAlignment="1" applyProtection="1">
      <alignment horizontal="center" vertical="center"/>
      <protection hidden="1"/>
    </xf>
    <xf numFmtId="0" fontId="18" fillId="5" borderId="4" xfId="0" applyFont="1" applyFill="1" applyBorder="1" applyAlignment="1" applyProtection="1">
      <alignment horizontal="center" vertical="center"/>
      <protection hidden="1"/>
    </xf>
    <xf numFmtId="166" fontId="17" fillId="0" borderId="5" xfId="0" applyNumberFormat="1" applyFont="1" applyBorder="1" applyAlignment="1" applyProtection="1">
      <alignment horizontal="center" vertical="center"/>
      <protection hidden="1"/>
    </xf>
    <xf numFmtId="166" fontId="17" fillId="0" borderId="2" xfId="0" applyNumberFormat="1" applyFont="1" applyBorder="1" applyAlignment="1" applyProtection="1">
      <alignment horizontal="center" vertical="center"/>
      <protection hidden="1"/>
    </xf>
    <xf numFmtId="0" fontId="18" fillId="9" borderId="2" xfId="0" applyFont="1" applyFill="1" applyBorder="1" applyAlignment="1" applyProtection="1">
      <alignment horizontal="center" vertical="center"/>
      <protection hidden="1"/>
    </xf>
    <xf numFmtId="0" fontId="27" fillId="3" borderId="10" xfId="0" applyFont="1" applyFill="1" applyBorder="1" applyAlignment="1" applyProtection="1">
      <alignment horizontal="center" vertical="center" textRotation="90"/>
      <protection hidden="1"/>
    </xf>
    <xf numFmtId="0" fontId="27" fillId="3" borderId="0" xfId="0" applyFont="1" applyFill="1" applyBorder="1" applyAlignment="1" applyProtection="1">
      <alignment horizontal="center" vertical="center" textRotation="90"/>
      <protection hidden="1"/>
    </xf>
    <xf numFmtId="0" fontId="27" fillId="3" borderId="3" xfId="0" applyFont="1" applyFill="1" applyBorder="1" applyAlignment="1" applyProtection="1">
      <alignment horizontal="center" vertical="center" textRotation="90"/>
      <protection hidden="1"/>
    </xf>
    <xf numFmtId="0" fontId="11" fillId="8" borderId="9" xfId="0" applyFont="1" applyFill="1" applyBorder="1" applyAlignment="1" applyProtection="1">
      <alignment horizontal="left" vertical="center"/>
      <protection hidden="1"/>
    </xf>
    <xf numFmtId="0" fontId="11" fillId="8" borderId="10" xfId="0" applyFont="1" applyFill="1" applyBorder="1" applyAlignment="1" applyProtection="1">
      <alignment horizontal="left" vertical="center"/>
      <protection hidden="1"/>
    </xf>
    <xf numFmtId="0" fontId="11" fillId="8" borderId="11" xfId="0" applyFont="1" applyFill="1" applyBorder="1" applyAlignment="1" applyProtection="1">
      <alignment horizontal="left" vertical="center"/>
      <protection hidden="1"/>
    </xf>
    <xf numFmtId="0" fontId="11" fillId="8" borderId="0" xfId="0" applyFont="1" applyFill="1" applyBorder="1" applyAlignment="1" applyProtection="1">
      <alignment horizontal="left" vertical="center"/>
      <protection hidden="1"/>
    </xf>
    <xf numFmtId="0" fontId="11" fillId="8" borderId="6" xfId="0" applyFont="1" applyFill="1" applyBorder="1" applyAlignment="1" applyProtection="1">
      <alignment horizontal="left" vertical="center"/>
      <protection hidden="1"/>
    </xf>
    <xf numFmtId="0" fontId="11" fillId="8" borderId="3" xfId="0" applyFont="1" applyFill="1" applyBorder="1" applyAlignment="1" applyProtection="1">
      <alignment horizontal="left" vertical="center"/>
      <protection hidden="1"/>
    </xf>
    <xf numFmtId="0" fontId="11" fillId="8" borderId="10" xfId="0" applyFont="1" applyFill="1" applyBorder="1" applyAlignment="1" applyProtection="1">
      <alignment horizontal="right" vertical="center"/>
      <protection hidden="1"/>
    </xf>
    <xf numFmtId="0" fontId="11" fillId="8" borderId="0" xfId="0" applyFont="1" applyFill="1" applyBorder="1" applyAlignment="1" applyProtection="1">
      <alignment horizontal="right" vertical="center"/>
      <protection hidden="1"/>
    </xf>
    <xf numFmtId="0" fontId="11" fillId="8" borderId="3" xfId="0" applyFont="1" applyFill="1" applyBorder="1" applyAlignment="1" applyProtection="1">
      <alignment horizontal="right" vertical="center"/>
      <protection hidden="1"/>
    </xf>
    <xf numFmtId="2" fontId="11" fillId="8" borderId="11" xfId="0" applyNumberFormat="1" applyFont="1" applyFill="1" applyBorder="1" applyAlignment="1" applyProtection="1">
      <alignment horizontal="left" vertical="center"/>
      <protection hidden="1"/>
    </xf>
    <xf numFmtId="2" fontId="11" fillId="8" borderId="0" xfId="0" applyNumberFormat="1" applyFont="1" applyFill="1" applyBorder="1" applyAlignment="1" applyProtection="1">
      <alignment horizontal="right" vertical="center"/>
      <protection hidden="1"/>
    </xf>
  </cellXfs>
  <cellStyles count="9">
    <cellStyle name="Accent1" xfId="6" builtinId="29"/>
    <cellStyle name="Accent2" xfId="7" builtinId="33"/>
    <cellStyle name="Accent3" xfId="8" builtinId="37"/>
    <cellStyle name="Bad" xfId="4" builtinId="27"/>
    <cellStyle name="Good" xfId="3" builtinId="26"/>
    <cellStyle name="Heading 3" xfId="2" builtinId="18"/>
    <cellStyle name="Neutral" xfId="5" builtinId="28"/>
    <cellStyle name="Normal" xfId="0" builtinId="0"/>
    <cellStyle name="Percent" xfId="1" builtinId="5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167" formatCode="0.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169" formatCode="0.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B Nazani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m/d/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m/d/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B Tit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sz val="14"/>
        <color auto="1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/>
        <sz val="12"/>
      </font>
      <fill>
        <patternFill patternType="solid">
          <fgColor indexed="64"/>
          <bgColor rgb="FFC4E59F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z val="12"/>
      </font>
      <fill>
        <patternFill patternType="solid">
          <fgColor indexed="64"/>
          <bgColor rgb="FFC4E59F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z val="12"/>
      </font>
      <fill>
        <patternFill patternType="solid">
          <fgColor indexed="64"/>
          <bgColor rgb="FFC4E59F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</dxfs>
  <tableStyles count="0" defaultTableStyle="TableStyleMedium2" defaultPivotStyle="PivotStyleLight16"/>
  <colors>
    <mruColors>
      <color rgb="FF64D2B3"/>
      <color rgb="FFC4E59F"/>
      <color rgb="FFFFA89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52671755725192"/>
          <c:y val="6.6349818221678195E-2"/>
          <c:w val="0.78020810375802263"/>
          <c:h val="0.7397881514810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Analysis!$B$6</c:f>
              <c:strCache>
                <c:ptCount val="1"/>
                <c:pt idx="0">
                  <c:v>تعداد معاملات ناموفق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Analysis!$D$6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0C-4D28-BE2B-CAD06889C2FD}"/>
            </c:ext>
          </c:extLst>
        </c:ser>
        <c:ser>
          <c:idx val="1"/>
          <c:order val="1"/>
          <c:tx>
            <c:strRef>
              <c:f>Analysis!$B$10</c:f>
              <c:strCache>
                <c:ptCount val="1"/>
                <c:pt idx="0">
                  <c:v>تعداد معاملات موفق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5E-499A-B62C-D2F49E7ACD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Analysis!$D$10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0C-4D28-BE2B-CAD06889C2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132035568"/>
        <c:axId val="-2132032064"/>
      </c:barChart>
      <c:catAx>
        <c:axId val="-2132035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132032064"/>
        <c:crosses val="autoZero"/>
        <c:auto val="1"/>
        <c:lblAlgn val="ctr"/>
        <c:lblOffset val="100"/>
        <c:noMultiLvlLbl val="0"/>
      </c:catAx>
      <c:valAx>
        <c:axId val="-213203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-213203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914581778195161E-2"/>
          <c:y val="0.85743393917865529"/>
          <c:w val="0.87836411503607903"/>
          <c:h val="0.12376906834014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0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050" b="1">
          <a:cs typeface="B Nazanin" panose="00000400000000000000" pitchFamily="2" charset="-78"/>
        </a:defRPr>
      </a:pPr>
      <a:endParaRPr lang="fa-IR"/>
    </a:p>
  </c:txPr>
  <c:printSettings>
    <c:headerFooter/>
    <c:pageMargins b="0.75" l="0.7" r="0.7" t="0.75" header="0.3" footer="0.3"/>
    <c:pageSetup orientation="portrait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288086126638749"/>
          <c:y val="6.6349818221678195E-2"/>
          <c:w val="0.74204016482672486"/>
          <c:h val="0.7397881514810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Analysis!$B$8</c:f>
              <c:strCache>
                <c:ptCount val="1"/>
                <c:pt idx="0">
                  <c:v>کل مقدار ضرر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Analysis!$D$8</c:f>
              <c:numCache>
                <c:formatCode>#,##0.0000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2-4305-A496-C7FB17A8DCFB}"/>
            </c:ext>
          </c:extLst>
        </c:ser>
        <c:ser>
          <c:idx val="1"/>
          <c:order val="1"/>
          <c:tx>
            <c:strRef>
              <c:f>Analysis!$B$12</c:f>
              <c:strCache>
                <c:ptCount val="1"/>
                <c:pt idx="0">
                  <c:v>کل مقدار سود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Analysis!$D$12</c:f>
              <c:numCache>
                <c:formatCode>#,##0.0000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52-4305-A496-C7FB17A8DCFB}"/>
            </c:ext>
          </c:extLst>
        </c:ser>
        <c:ser>
          <c:idx val="2"/>
          <c:order val="2"/>
          <c:tx>
            <c:strRef>
              <c:f>Analysis!$F$4</c:f>
              <c:strCache>
                <c:ptCount val="1"/>
                <c:pt idx="0">
                  <c:v>کامزد معاملات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Analysis!$G$4</c:f>
              <c:numCache>
                <c:formatCode>0.0000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4-4E0C-8AFB-FC7BD6A5E3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132035568"/>
        <c:axId val="-2132032064"/>
      </c:barChart>
      <c:catAx>
        <c:axId val="-2132035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132032064"/>
        <c:crosses val="autoZero"/>
        <c:auto val="1"/>
        <c:lblAlgn val="ctr"/>
        <c:lblOffset val="100"/>
        <c:noMultiLvlLbl val="0"/>
      </c:catAx>
      <c:valAx>
        <c:axId val="-213203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-213203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</c:legendEntry>
      <c:layout>
        <c:manualLayout>
          <c:xMode val="edge"/>
          <c:yMode val="edge"/>
          <c:x val="0.05"/>
          <c:y val="0.8877180793577274"/>
          <c:w val="0.9"/>
          <c:h val="6.4843590471494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0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050" b="1">
          <a:cs typeface="B Nazanin" panose="00000400000000000000" pitchFamily="2" charset="-78"/>
        </a:defRPr>
      </a:pPr>
      <a:endParaRPr lang="fa-IR"/>
    </a:p>
  </c:txPr>
  <c:printSettings>
    <c:headerFooter/>
    <c:pageMargins b="0.75" l="0.7" r="0.7" t="0.75" header="0.3" footer="0.3"/>
    <c:pageSetup orientation="portrait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228600</xdr:rowOff>
    </xdr:from>
    <xdr:to>
      <xdr:col>15</xdr:col>
      <xdr:colOff>106680</xdr:colOff>
      <xdr:row>13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220980</xdr:colOff>
      <xdr:row>1</xdr:row>
      <xdr:rowOff>0</xdr:rowOff>
    </xdr:from>
    <xdr:to>
      <xdr:col>19</xdr:col>
      <xdr:colOff>655320</xdr:colOff>
      <xdr:row>13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e3" displayName="Table3" ref="C7:F9" totalsRowShown="0" headerRowDxfId="27">
  <autoFilter ref="C7:F9"/>
  <tableColumns count="4">
    <tableColumn id="1" name="حجم پوزیشن" dataDxfId="26"/>
    <tableColumn id="2" name="قیمت فرو" dataDxfId="25"/>
    <tableColumn id="3" name="قیمت خرید" dataDxfId="24"/>
    <tableColumn id="4" name="سود/ضرر" dataDxfId="23">
      <calculatedColumnFormula>(C8*E8)-(C8*D8)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4:P104" totalsRowShown="0" headerRowDxfId="22" dataDxfId="20" headerRowBorderDxfId="21" tableBorderDxfId="19" totalsRowBorderDxfId="18">
  <autoFilter ref="A4:P104"/>
  <tableColumns count="16">
    <tableColumn id="1" name="ردیف" dataDxfId="17"/>
    <tableColumn id="2" name="تاریخ شروع" dataDxfId="16"/>
    <tableColumn id="3" name="تاریخ پایان" dataDxfId="15"/>
    <tableColumn id="4" name="نام ارز" dataDxfId="14"/>
    <tableColumn id="5" name="نوع معامله" dataDxfId="13"/>
    <tableColumn id="6" name="حجم معامله_x000a_(USDT)" dataDxfId="12"/>
    <tableColumn id="7" name="قیمت خرید" dataDxfId="11"/>
    <tableColumn id="17" name="حجم معامله_x000a_(BTC)" dataDxfId="10">
      <calculatedColumnFormula>IFERROR(F5/G5,0)</calculatedColumnFormula>
    </tableColumn>
    <tableColumn id="8" name="حد ضرر" dataDxfId="9"/>
    <tableColumn id="9" name="قیمت فروش1" dataDxfId="8"/>
    <tableColumn id="10" name="قیمت فروش2" dataDxfId="7"/>
    <tableColumn id="12" name="کارمزد" dataDxfId="6"/>
    <tableColumn id="13" name="سود/ضرر" dataDxfId="5"/>
    <tableColumn id="14" name="مقدار _x000a_سود/ضرر" dataDxfId="4"/>
    <tableColumn id="15" name="Founding_x000a_ Fee" dataDxfId="3"/>
    <tableColumn id="16" name="توضیحات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"/>
  <sheetViews>
    <sheetView rightToLeft="1" zoomScaleNormal="100" workbookViewId="0">
      <selection activeCell="E14" sqref="E14"/>
    </sheetView>
  </sheetViews>
  <sheetFormatPr defaultRowHeight="13.8" x14ac:dyDescent="0.25"/>
  <cols>
    <col min="1" max="1" width="2.5" customWidth="1"/>
    <col min="2" max="2" width="10.8984375" customWidth="1"/>
    <col min="3" max="3" width="11.8984375" customWidth="1"/>
    <col min="4" max="4" width="13" customWidth="1"/>
    <col min="5" max="5" width="13.59765625" customWidth="1"/>
    <col min="6" max="6" width="12.19921875" customWidth="1"/>
    <col min="7" max="7" width="2.8984375" customWidth="1"/>
    <col min="8" max="8" width="30" customWidth="1"/>
    <col min="9" max="9" width="21.5" customWidth="1"/>
    <col min="10" max="10" width="4.09765625" customWidth="1"/>
    <col min="11" max="11" width="36.19921875" customWidth="1"/>
    <col min="12" max="12" width="22" customWidth="1"/>
    <col min="13" max="13" width="15" customWidth="1"/>
    <col min="14" max="14" width="12.5" customWidth="1"/>
    <col min="15" max="15" width="16.296875" customWidth="1"/>
    <col min="16" max="16" width="16.19921875" customWidth="1"/>
  </cols>
  <sheetData>
    <row r="1" spans="2:16" ht="19.8" customHeight="1" thickBot="1" x14ac:dyDescent="0.3"/>
    <row r="2" spans="2:16" ht="13.8" customHeight="1" thickTop="1" x14ac:dyDescent="0.25">
      <c r="B2" s="115" t="s">
        <v>29</v>
      </c>
      <c r="C2" s="116"/>
      <c r="D2" s="116"/>
      <c r="E2" s="116"/>
      <c r="F2" s="117"/>
      <c r="G2" s="59"/>
      <c r="H2" s="105" t="s">
        <v>40</v>
      </c>
      <c r="I2" s="106"/>
      <c r="J2" s="59"/>
      <c r="K2" s="105" t="s">
        <v>57</v>
      </c>
      <c r="L2" s="106"/>
      <c r="M2" s="59"/>
      <c r="N2" s="59"/>
      <c r="O2" s="59"/>
      <c r="P2" s="59"/>
    </row>
    <row r="3" spans="2:16" ht="13.8" customHeight="1" x14ac:dyDescent="0.25">
      <c r="B3" s="118"/>
      <c r="C3" s="119"/>
      <c r="D3" s="119"/>
      <c r="E3" s="119"/>
      <c r="F3" s="120"/>
      <c r="G3" s="59"/>
      <c r="H3" s="107"/>
      <c r="I3" s="108"/>
      <c r="J3" s="59"/>
      <c r="K3" s="107"/>
      <c r="L3" s="108"/>
      <c r="M3" s="59"/>
      <c r="N3" s="59"/>
      <c r="O3" s="59"/>
      <c r="P3" s="59"/>
    </row>
    <row r="4" spans="2:16" ht="13.8" customHeight="1" x14ac:dyDescent="0.25">
      <c r="B4" s="118"/>
      <c r="C4" s="119"/>
      <c r="D4" s="119"/>
      <c r="E4" s="119"/>
      <c r="F4" s="120"/>
      <c r="G4" s="59"/>
      <c r="H4" s="107"/>
      <c r="I4" s="108"/>
      <c r="J4" s="59"/>
      <c r="K4" s="107"/>
      <c r="L4" s="108"/>
      <c r="M4" s="59"/>
      <c r="N4" s="59"/>
      <c r="O4" s="59"/>
      <c r="P4" s="59"/>
    </row>
    <row r="5" spans="2:16" ht="13.8" customHeight="1" x14ac:dyDescent="0.25">
      <c r="B5" s="118"/>
      <c r="C5" s="119"/>
      <c r="D5" s="119"/>
      <c r="E5" s="119"/>
      <c r="F5" s="120"/>
      <c r="G5" s="59"/>
      <c r="H5" s="107"/>
      <c r="I5" s="108"/>
      <c r="J5" s="59"/>
      <c r="K5" s="107"/>
      <c r="L5" s="108"/>
      <c r="M5" s="59"/>
      <c r="N5" s="59"/>
      <c r="O5" s="59"/>
      <c r="P5" s="59"/>
    </row>
    <row r="6" spans="2:16" ht="26.4" customHeight="1" thickBot="1" x14ac:dyDescent="0.3">
      <c r="B6" s="118"/>
      <c r="C6" s="119"/>
      <c r="D6" s="119"/>
      <c r="E6" s="119"/>
      <c r="F6" s="120"/>
      <c r="G6" s="59"/>
      <c r="H6" s="107"/>
      <c r="I6" s="108"/>
      <c r="J6" s="59"/>
      <c r="K6" s="107"/>
      <c r="L6" s="108"/>
      <c r="M6" s="59"/>
      <c r="N6" s="59"/>
      <c r="O6" s="59"/>
      <c r="P6" s="59"/>
    </row>
    <row r="7" spans="2:16" ht="36" customHeight="1" thickTop="1" thickBot="1" x14ac:dyDescent="0.8">
      <c r="B7" s="102" t="s">
        <v>65</v>
      </c>
      <c r="C7" s="103" t="s">
        <v>63</v>
      </c>
      <c r="D7" s="103" t="s">
        <v>64</v>
      </c>
      <c r="E7" s="103" t="s">
        <v>37</v>
      </c>
      <c r="F7" s="104" t="s">
        <v>5</v>
      </c>
      <c r="H7" s="92" t="s">
        <v>62</v>
      </c>
      <c r="I7" s="74">
        <v>100</v>
      </c>
      <c r="K7" s="96" t="s">
        <v>48</v>
      </c>
      <c r="L7" s="76"/>
    </row>
    <row r="8" spans="2:16" ht="30.6" customHeight="1" x14ac:dyDescent="0.75">
      <c r="B8" s="72" t="s">
        <v>30</v>
      </c>
      <c r="C8" s="78">
        <v>0.05</v>
      </c>
      <c r="D8" s="78">
        <v>33400</v>
      </c>
      <c r="E8" s="78">
        <v>32350</v>
      </c>
      <c r="F8" s="83">
        <f>(C8*D8)-(C8*E8)</f>
        <v>52.5</v>
      </c>
      <c r="H8" s="93" t="s">
        <v>50</v>
      </c>
      <c r="I8" s="81">
        <v>0.1</v>
      </c>
      <c r="K8" s="97" t="s">
        <v>47</v>
      </c>
      <c r="L8" s="77"/>
    </row>
    <row r="9" spans="2:16" ht="31.2" customHeight="1" thickBot="1" x14ac:dyDescent="0.8">
      <c r="B9" s="73" t="s">
        <v>31</v>
      </c>
      <c r="C9" s="101">
        <v>0.05</v>
      </c>
      <c r="D9" s="101">
        <v>33400</v>
      </c>
      <c r="E9" s="101">
        <v>32350</v>
      </c>
      <c r="F9" s="100">
        <f t="shared" ref="F9" si="0">(C9*E9)-(C9*D9)</f>
        <v>-52.5</v>
      </c>
      <c r="H9" s="93" t="s">
        <v>55</v>
      </c>
      <c r="I9" s="81">
        <v>0.02</v>
      </c>
      <c r="K9" s="98" t="s">
        <v>25</v>
      </c>
      <c r="L9" s="77"/>
    </row>
    <row r="10" spans="2:16" ht="27" customHeight="1" thickTop="1" thickBot="1" x14ac:dyDescent="0.8">
      <c r="B10" s="63"/>
      <c r="C10" s="60"/>
      <c r="D10" s="60"/>
      <c r="E10" s="60"/>
      <c r="F10" s="60"/>
      <c r="H10" s="94" t="s">
        <v>37</v>
      </c>
      <c r="I10" s="75">
        <v>32300</v>
      </c>
      <c r="J10" s="64"/>
      <c r="K10" s="99" t="s">
        <v>49</v>
      </c>
      <c r="L10" s="77"/>
      <c r="M10" s="71"/>
    </row>
    <row r="11" spans="2:16" ht="28.8" customHeight="1" thickTop="1" x14ac:dyDescent="0.75">
      <c r="B11" s="109" t="s">
        <v>51</v>
      </c>
      <c r="C11" s="110"/>
      <c r="D11" s="110"/>
      <c r="E11" s="110"/>
      <c r="F11" s="111"/>
      <c r="H11" s="95" t="s">
        <v>56</v>
      </c>
      <c r="I11" s="75">
        <v>10</v>
      </c>
      <c r="K11" s="97" t="s">
        <v>15</v>
      </c>
      <c r="L11" s="77"/>
    </row>
    <row r="12" spans="2:16" ht="32.4" customHeight="1" thickBot="1" x14ac:dyDescent="0.8">
      <c r="B12" s="112"/>
      <c r="C12" s="113"/>
      <c r="D12" s="113"/>
      <c r="E12" s="113"/>
      <c r="F12" s="114"/>
      <c r="H12" s="82" t="s">
        <v>59</v>
      </c>
      <c r="I12" s="83">
        <f>ABS((I10*I9)-I10)</f>
        <v>31654</v>
      </c>
      <c r="K12" s="86" t="s">
        <v>46</v>
      </c>
      <c r="L12" s="87">
        <f>IFERROR(L7-L8,0)</f>
        <v>0</v>
      </c>
    </row>
    <row r="13" spans="2:16" ht="33.6" customHeight="1" thickTop="1" x14ac:dyDescent="0.75">
      <c r="H13" s="82" t="s">
        <v>43</v>
      </c>
      <c r="I13" s="83">
        <f>I8*I7</f>
        <v>10</v>
      </c>
      <c r="K13" s="86" t="s">
        <v>44</v>
      </c>
      <c r="L13" s="87">
        <f>IFERROR(L7/L10,0)</f>
        <v>0</v>
      </c>
    </row>
    <row r="14" spans="2:16" ht="28.8" customHeight="1" thickBot="1" x14ac:dyDescent="0.8">
      <c r="H14" s="84" t="s">
        <v>58</v>
      </c>
      <c r="I14" s="85">
        <f>IFERROR((I7*I8)/(I9*I11),0)</f>
        <v>50</v>
      </c>
      <c r="K14" s="88" t="s">
        <v>45</v>
      </c>
      <c r="L14" s="87">
        <f>IFERROR(L8/L11,0)</f>
        <v>0</v>
      </c>
    </row>
    <row r="15" spans="2:16" ht="30.6" customHeight="1" thickTop="1" x14ac:dyDescent="0.75">
      <c r="K15" s="86" t="s">
        <v>60</v>
      </c>
      <c r="L15" s="89">
        <f>IFERROR(L10/L9,0)</f>
        <v>0</v>
      </c>
    </row>
    <row r="16" spans="2:16" ht="33" customHeight="1" thickBot="1" x14ac:dyDescent="0.8">
      <c r="K16" s="90" t="s">
        <v>61</v>
      </c>
      <c r="L16" s="91">
        <f>IFERROR(L11/L9,0)</f>
        <v>0</v>
      </c>
    </row>
    <row r="17" ht="14.4" thickTop="1" x14ac:dyDescent="0.25"/>
  </sheetData>
  <sheetProtection algorithmName="SHA-512" hashValue="KfAvLjCFLxdRU46cwGe9+LMLifqNW6JF8UisJ0A8kwaxugj1TcpiQB6f12u4lbdZjLKxn4J8U73W8AFt6zpFIQ==" saltValue="MdSWvqu05ph8oZWuGimjMg==" spinCount="100000" sheet="1" objects="1" scenarios="1"/>
  <mergeCells count="4">
    <mergeCell ref="K2:L6"/>
    <mergeCell ref="B11:F12"/>
    <mergeCell ref="B2:F6"/>
    <mergeCell ref="H2:I6"/>
  </mergeCells>
  <pageMargins left="0.7" right="0.7" top="0.75" bottom="0.75" header="0.3" footer="0.3"/>
  <pageSetup paperSize="9" orientation="portrait" verticalDpi="0" r:id="rId1"/>
  <ignoredErrors>
    <ignoredError sqref="F8" calculatedColumn="1"/>
    <ignoredError sqref="I12" unlocked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rightToLeft="1" tabSelected="1" zoomScaleNormal="100" workbookViewId="0">
      <selection activeCell="N6" sqref="N6"/>
    </sheetView>
  </sheetViews>
  <sheetFormatPr defaultRowHeight="13.8" x14ac:dyDescent="0.25"/>
  <cols>
    <col min="1" max="1" width="5" customWidth="1"/>
    <col min="2" max="2" width="10" customWidth="1"/>
    <col min="3" max="3" width="9.69921875" customWidth="1"/>
    <col min="4" max="4" width="10.69921875" customWidth="1"/>
    <col min="5" max="5" width="11.8984375" customWidth="1"/>
    <col min="6" max="6" width="13.09765625" customWidth="1"/>
    <col min="7" max="7" width="10.59765625" customWidth="1"/>
    <col min="8" max="8" width="9" hidden="1" customWidth="1"/>
    <col min="9" max="9" width="10.8984375" customWidth="1"/>
    <col min="10" max="10" width="11.3984375" customWidth="1"/>
    <col min="11" max="11" width="10" customWidth="1"/>
    <col min="12" max="12" width="10.09765625" customWidth="1"/>
    <col min="13" max="13" width="11.796875" customWidth="1"/>
    <col min="14" max="14" width="13" customWidth="1"/>
    <col min="15" max="15" width="9.59765625" customWidth="1"/>
    <col min="16" max="16" width="34.3984375" customWidth="1"/>
    <col min="17" max="17" width="16.5" customWidth="1"/>
    <col min="18" max="18" width="13.8984375" customWidth="1"/>
  </cols>
  <sheetData>
    <row r="1" spans="1:22" ht="108" customHeight="1" thickTop="1" thickBot="1" x14ac:dyDescent="0.3">
      <c r="A1" s="127" t="s">
        <v>19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1"/>
      <c r="R1" s="11"/>
    </row>
    <row r="2" spans="1:22" ht="30.6" customHeight="1" thickTop="1" thickBot="1" x14ac:dyDescent="0.7">
      <c r="A2" s="121" t="s">
        <v>21</v>
      </c>
      <c r="B2" s="122"/>
      <c r="C2" s="122"/>
      <c r="D2" s="123">
        <v>100</v>
      </c>
      <c r="E2" s="124"/>
      <c r="F2" s="125" t="s">
        <v>52</v>
      </c>
      <c r="G2" s="126"/>
      <c r="H2" s="126"/>
      <c r="I2" s="126"/>
      <c r="J2" s="126"/>
      <c r="K2" s="126"/>
      <c r="L2" s="13"/>
      <c r="M2" s="13"/>
      <c r="N2" s="13"/>
      <c r="O2" s="16"/>
      <c r="P2" s="17"/>
      <c r="Q2" s="10"/>
      <c r="R2" s="11"/>
      <c r="S2" s="11"/>
      <c r="T2" s="1"/>
    </row>
    <row r="3" spans="1:22" ht="11.4" customHeight="1" thickTop="1" x14ac:dyDescent="0.65">
      <c r="A3" s="79"/>
      <c r="B3" s="79"/>
      <c r="C3" s="79"/>
      <c r="D3" s="80"/>
      <c r="E3" s="80"/>
      <c r="F3" s="80"/>
      <c r="G3" s="80"/>
      <c r="H3" s="80"/>
      <c r="I3" s="80"/>
      <c r="J3" s="80"/>
      <c r="K3" s="80"/>
      <c r="L3" s="17"/>
      <c r="M3" s="17"/>
      <c r="N3" s="17"/>
      <c r="O3" s="17"/>
      <c r="P3" s="17"/>
      <c r="Q3" s="10"/>
      <c r="R3" s="11"/>
      <c r="S3" s="11"/>
      <c r="T3" s="1"/>
    </row>
    <row r="4" spans="1:22" ht="52.8" customHeight="1" x14ac:dyDescent="0.75">
      <c r="A4" s="6" t="s">
        <v>0</v>
      </c>
      <c r="B4" s="7" t="s">
        <v>1</v>
      </c>
      <c r="C4" s="7" t="s">
        <v>2</v>
      </c>
      <c r="D4" s="7" t="s">
        <v>36</v>
      </c>
      <c r="E4" s="7" t="s">
        <v>3</v>
      </c>
      <c r="F4" s="62" t="s">
        <v>41</v>
      </c>
      <c r="G4" s="7" t="s">
        <v>37</v>
      </c>
      <c r="H4" s="62" t="s">
        <v>42</v>
      </c>
      <c r="I4" s="7" t="s">
        <v>4</v>
      </c>
      <c r="J4" s="7" t="s">
        <v>38</v>
      </c>
      <c r="K4" s="7" t="s">
        <v>39</v>
      </c>
      <c r="L4" s="7" t="s">
        <v>33</v>
      </c>
      <c r="M4" s="7" t="s">
        <v>5</v>
      </c>
      <c r="N4" s="62" t="s">
        <v>35</v>
      </c>
      <c r="O4" s="61" t="s">
        <v>34</v>
      </c>
      <c r="P4" s="15" t="s">
        <v>6</v>
      </c>
      <c r="Q4" s="11"/>
      <c r="R4" s="10"/>
      <c r="S4" s="11"/>
      <c r="T4" s="12"/>
      <c r="U4" s="1"/>
      <c r="V4" s="1"/>
    </row>
    <row r="5" spans="1:22" ht="23.4" x14ac:dyDescent="0.75">
      <c r="A5" s="5">
        <v>1</v>
      </c>
      <c r="B5" s="68" t="s">
        <v>53</v>
      </c>
      <c r="C5" s="68"/>
      <c r="D5" s="69" t="s">
        <v>54</v>
      </c>
      <c r="E5" s="65" t="s">
        <v>11</v>
      </c>
      <c r="F5" s="66">
        <v>1300</v>
      </c>
      <c r="G5" s="66">
        <v>56.3</v>
      </c>
      <c r="H5" s="66">
        <f>IFERROR(F5/G5,0)</f>
        <v>23.090586145648313</v>
      </c>
      <c r="I5" s="66">
        <v>59.3</v>
      </c>
      <c r="J5" s="66">
        <v>45.6</v>
      </c>
      <c r="K5" s="66"/>
      <c r="L5" s="70">
        <v>1</v>
      </c>
      <c r="M5" s="65" t="s">
        <v>12</v>
      </c>
      <c r="N5" s="14">
        <v>100</v>
      </c>
      <c r="O5" s="66">
        <v>0.1</v>
      </c>
      <c r="P5" s="67"/>
      <c r="Q5" s="11"/>
      <c r="R5" s="9" t="s">
        <v>12</v>
      </c>
      <c r="S5" s="12"/>
      <c r="T5" s="12"/>
      <c r="U5" s="1"/>
      <c r="V5" s="1"/>
    </row>
    <row r="6" spans="1:22" ht="23.4" x14ac:dyDescent="0.75">
      <c r="A6" s="5">
        <v>2</v>
      </c>
      <c r="B6" s="68"/>
      <c r="C6" s="68"/>
      <c r="D6" s="69"/>
      <c r="E6" s="65"/>
      <c r="F6" s="66"/>
      <c r="G6" s="66"/>
      <c r="H6" s="66"/>
      <c r="I6" s="66"/>
      <c r="J6" s="66"/>
      <c r="K6" s="66"/>
      <c r="L6" s="70"/>
      <c r="M6" s="65"/>
      <c r="N6" s="14"/>
      <c r="O6" s="66"/>
      <c r="P6" s="67"/>
      <c r="Q6" s="11"/>
      <c r="R6" s="9" t="s">
        <v>10</v>
      </c>
      <c r="S6" s="11"/>
      <c r="T6" s="12"/>
      <c r="U6" s="1"/>
      <c r="V6" s="1"/>
    </row>
    <row r="7" spans="1:22" ht="23.4" x14ac:dyDescent="0.75">
      <c r="A7" s="5">
        <v>3</v>
      </c>
      <c r="B7" s="68"/>
      <c r="C7" s="68"/>
      <c r="D7" s="69"/>
      <c r="E7" s="65"/>
      <c r="F7" s="66"/>
      <c r="G7" s="66"/>
      <c r="H7" s="66"/>
      <c r="I7" s="66"/>
      <c r="J7" s="66"/>
      <c r="K7" s="66"/>
      <c r="L7" s="70"/>
      <c r="M7" s="65"/>
      <c r="N7" s="14"/>
      <c r="O7" s="66"/>
      <c r="P7" s="67"/>
      <c r="Q7" s="11"/>
      <c r="R7" s="10"/>
      <c r="S7" s="11"/>
      <c r="T7" s="12"/>
      <c r="U7" s="1"/>
      <c r="V7" s="1"/>
    </row>
    <row r="8" spans="1:22" ht="23.4" x14ac:dyDescent="0.75">
      <c r="A8" s="5">
        <v>4</v>
      </c>
      <c r="B8" s="68"/>
      <c r="C8" s="68"/>
      <c r="D8" s="69"/>
      <c r="E8" s="65"/>
      <c r="F8" s="66"/>
      <c r="G8" s="66"/>
      <c r="H8" s="66"/>
      <c r="I8" s="66"/>
      <c r="J8" s="66"/>
      <c r="K8" s="66"/>
      <c r="L8" s="70"/>
      <c r="M8" s="65"/>
      <c r="N8" s="14"/>
      <c r="O8" s="66"/>
      <c r="P8" s="67"/>
      <c r="Q8" s="11"/>
      <c r="R8" s="10"/>
      <c r="S8" s="11"/>
      <c r="T8" s="12"/>
      <c r="U8" s="1"/>
      <c r="V8" s="1"/>
    </row>
    <row r="9" spans="1:22" ht="23.4" x14ac:dyDescent="0.75">
      <c r="A9" s="5">
        <v>5</v>
      </c>
      <c r="B9" s="68"/>
      <c r="C9" s="68"/>
      <c r="D9" s="69"/>
      <c r="E9" s="65"/>
      <c r="F9" s="66"/>
      <c r="G9" s="66"/>
      <c r="H9" s="66">
        <f t="shared" ref="H9:H69" si="0">IFERROR(F9/G9,0)</f>
        <v>0</v>
      </c>
      <c r="I9" s="66"/>
      <c r="J9" s="66"/>
      <c r="K9" s="66"/>
      <c r="L9" s="70"/>
      <c r="M9" s="65"/>
      <c r="N9" s="14"/>
      <c r="O9" s="66"/>
      <c r="P9" s="67"/>
      <c r="Q9" s="11"/>
      <c r="R9" s="10"/>
      <c r="S9" s="11"/>
      <c r="T9" s="12"/>
      <c r="U9" s="1"/>
      <c r="V9" s="1"/>
    </row>
    <row r="10" spans="1:22" ht="23.4" x14ac:dyDescent="0.75">
      <c r="A10" s="5">
        <v>6</v>
      </c>
      <c r="B10" s="68"/>
      <c r="C10" s="68"/>
      <c r="D10" s="69"/>
      <c r="E10" s="65"/>
      <c r="F10" s="66"/>
      <c r="G10" s="66"/>
      <c r="H10" s="66">
        <f t="shared" si="0"/>
        <v>0</v>
      </c>
      <c r="I10" s="66"/>
      <c r="J10" s="66"/>
      <c r="K10" s="66"/>
      <c r="L10" s="70"/>
      <c r="M10" s="65"/>
      <c r="N10" s="14"/>
      <c r="O10" s="66"/>
      <c r="P10" s="67"/>
      <c r="Q10" s="11"/>
      <c r="R10" s="10"/>
      <c r="S10" s="11"/>
      <c r="T10" s="12"/>
      <c r="U10" s="1"/>
      <c r="V10" s="1"/>
    </row>
    <row r="11" spans="1:22" ht="23.4" x14ac:dyDescent="0.75">
      <c r="A11" s="5">
        <v>7</v>
      </c>
      <c r="B11" s="68"/>
      <c r="C11" s="68"/>
      <c r="D11" s="69"/>
      <c r="E11" s="65"/>
      <c r="F11" s="66"/>
      <c r="G11" s="66"/>
      <c r="H11" s="66">
        <f t="shared" si="0"/>
        <v>0</v>
      </c>
      <c r="I11" s="66"/>
      <c r="J11" s="66"/>
      <c r="K11" s="66"/>
      <c r="L11" s="70"/>
      <c r="M11" s="65"/>
      <c r="N11" s="14"/>
      <c r="O11" s="66"/>
      <c r="P11" s="67"/>
      <c r="Q11" s="9" t="s">
        <v>9</v>
      </c>
      <c r="R11" s="2"/>
      <c r="S11" s="11"/>
      <c r="T11" s="12"/>
      <c r="U11" s="1"/>
      <c r="V11" s="1"/>
    </row>
    <row r="12" spans="1:22" ht="23.4" x14ac:dyDescent="0.75">
      <c r="A12" s="5">
        <v>8</v>
      </c>
      <c r="B12" s="68"/>
      <c r="C12" s="68"/>
      <c r="D12" s="69"/>
      <c r="E12" s="65"/>
      <c r="F12" s="66"/>
      <c r="G12" s="66"/>
      <c r="H12" s="66">
        <f t="shared" si="0"/>
        <v>0</v>
      </c>
      <c r="I12" s="66"/>
      <c r="J12" s="66"/>
      <c r="K12" s="66"/>
      <c r="L12" s="70"/>
      <c r="M12" s="65"/>
      <c r="N12" s="14"/>
      <c r="O12" s="66"/>
      <c r="P12" s="67"/>
      <c r="Q12" s="9" t="s">
        <v>11</v>
      </c>
      <c r="R12" s="2"/>
      <c r="S12" s="11"/>
      <c r="T12" s="12"/>
      <c r="U12" s="3"/>
      <c r="V12" s="1"/>
    </row>
    <row r="13" spans="1:22" ht="23.4" x14ac:dyDescent="0.75">
      <c r="A13" s="5">
        <v>9</v>
      </c>
      <c r="B13" s="68"/>
      <c r="C13" s="68"/>
      <c r="D13" s="69"/>
      <c r="E13" s="65"/>
      <c r="F13" s="66"/>
      <c r="G13" s="66"/>
      <c r="H13" s="66">
        <f t="shared" si="0"/>
        <v>0</v>
      </c>
      <c r="I13" s="66"/>
      <c r="J13" s="66"/>
      <c r="K13" s="66"/>
      <c r="L13" s="70"/>
      <c r="M13" s="65"/>
      <c r="N13" s="14"/>
      <c r="O13" s="66"/>
      <c r="P13" s="67"/>
      <c r="Q13" s="11"/>
      <c r="R13" s="10"/>
      <c r="S13" s="11"/>
      <c r="T13" s="12"/>
      <c r="U13" s="3"/>
      <c r="V13" s="1"/>
    </row>
    <row r="14" spans="1:22" ht="23.4" x14ac:dyDescent="0.75">
      <c r="A14" s="5">
        <v>10</v>
      </c>
      <c r="B14" s="68"/>
      <c r="C14" s="68"/>
      <c r="D14" s="69"/>
      <c r="E14" s="65"/>
      <c r="F14" s="66"/>
      <c r="G14" s="66"/>
      <c r="H14" s="66">
        <f t="shared" si="0"/>
        <v>0</v>
      </c>
      <c r="I14" s="66"/>
      <c r="J14" s="66"/>
      <c r="K14" s="66"/>
      <c r="L14" s="70"/>
      <c r="M14" s="65"/>
      <c r="N14" s="14"/>
      <c r="O14" s="66"/>
      <c r="P14" s="67"/>
      <c r="Q14" s="3"/>
      <c r="R14" s="2"/>
      <c r="S14" s="3"/>
      <c r="T14" s="8" t="s">
        <v>7</v>
      </c>
      <c r="U14" s="3"/>
      <c r="V14" s="1"/>
    </row>
    <row r="15" spans="1:22" ht="23.4" x14ac:dyDescent="0.75">
      <c r="A15" s="5">
        <v>11</v>
      </c>
      <c r="B15" s="68"/>
      <c r="C15" s="68"/>
      <c r="D15" s="69"/>
      <c r="E15" s="65"/>
      <c r="F15" s="66"/>
      <c r="G15" s="66"/>
      <c r="H15" s="66">
        <f t="shared" si="0"/>
        <v>0</v>
      </c>
      <c r="I15" s="66"/>
      <c r="J15" s="66"/>
      <c r="K15" s="66"/>
      <c r="L15" s="70"/>
      <c r="M15" s="65"/>
      <c r="N15" s="14"/>
      <c r="O15" s="66"/>
      <c r="P15" s="67"/>
      <c r="Q15" s="3"/>
      <c r="R15" s="3"/>
      <c r="S15" s="3"/>
      <c r="T15" s="8" t="s">
        <v>8</v>
      </c>
      <c r="U15" s="3"/>
      <c r="V15" s="1"/>
    </row>
    <row r="16" spans="1:22" ht="20.399999999999999" x14ac:dyDescent="0.25">
      <c r="A16" s="5">
        <v>12</v>
      </c>
      <c r="B16" s="68"/>
      <c r="C16" s="68"/>
      <c r="D16" s="69"/>
      <c r="E16" s="65"/>
      <c r="F16" s="66"/>
      <c r="G16" s="66"/>
      <c r="H16" s="66">
        <f t="shared" si="0"/>
        <v>0</v>
      </c>
      <c r="I16" s="66"/>
      <c r="J16" s="66"/>
      <c r="K16" s="66"/>
      <c r="L16" s="70"/>
      <c r="M16" s="65"/>
      <c r="N16" s="14"/>
      <c r="O16" s="66"/>
      <c r="P16" s="67"/>
      <c r="Q16" s="3"/>
      <c r="R16" s="3"/>
      <c r="S16" s="3"/>
      <c r="T16" s="3"/>
      <c r="U16" s="1"/>
      <c r="V16" s="1"/>
    </row>
    <row r="17" spans="1:22" ht="20.399999999999999" x14ac:dyDescent="0.25">
      <c r="A17" s="5">
        <v>13</v>
      </c>
      <c r="B17" s="68"/>
      <c r="C17" s="68"/>
      <c r="D17" s="69"/>
      <c r="E17" s="65"/>
      <c r="F17" s="66"/>
      <c r="G17" s="66"/>
      <c r="H17" s="66">
        <f t="shared" si="0"/>
        <v>0</v>
      </c>
      <c r="I17" s="66"/>
      <c r="J17" s="66"/>
      <c r="K17" s="66"/>
      <c r="L17" s="70"/>
      <c r="M17" s="65"/>
      <c r="N17" s="14"/>
      <c r="O17" s="66"/>
      <c r="P17" s="67"/>
      <c r="Q17" s="1"/>
      <c r="R17" s="1"/>
      <c r="S17" s="1"/>
      <c r="T17" s="1"/>
      <c r="U17" s="1"/>
      <c r="V17" s="1"/>
    </row>
    <row r="18" spans="1:22" ht="20.399999999999999" x14ac:dyDescent="0.25">
      <c r="A18" s="5">
        <v>14</v>
      </c>
      <c r="B18" s="68"/>
      <c r="C18" s="68"/>
      <c r="D18" s="69"/>
      <c r="E18" s="65"/>
      <c r="F18" s="66"/>
      <c r="G18" s="66"/>
      <c r="H18" s="66">
        <f t="shared" si="0"/>
        <v>0</v>
      </c>
      <c r="I18" s="66"/>
      <c r="J18" s="66"/>
      <c r="K18" s="66"/>
      <c r="L18" s="70"/>
      <c r="M18" s="65"/>
      <c r="N18" s="14"/>
      <c r="O18" s="66"/>
      <c r="P18" s="67"/>
      <c r="Q18" s="1"/>
      <c r="R18" s="1"/>
      <c r="S18" s="1"/>
      <c r="T18" s="1"/>
      <c r="U18" s="1"/>
      <c r="V18" s="1"/>
    </row>
    <row r="19" spans="1:22" ht="20.399999999999999" x14ac:dyDescent="0.25">
      <c r="A19" s="5">
        <v>15</v>
      </c>
      <c r="B19" s="68"/>
      <c r="C19" s="68"/>
      <c r="D19" s="69"/>
      <c r="E19" s="65"/>
      <c r="F19" s="66"/>
      <c r="G19" s="66"/>
      <c r="H19" s="66">
        <f t="shared" si="0"/>
        <v>0</v>
      </c>
      <c r="I19" s="66"/>
      <c r="J19" s="66"/>
      <c r="K19" s="66"/>
      <c r="L19" s="70"/>
      <c r="M19" s="65"/>
      <c r="N19" s="14"/>
      <c r="O19" s="66"/>
      <c r="P19" s="67"/>
    </row>
    <row r="20" spans="1:22" ht="20.399999999999999" x14ac:dyDescent="0.25">
      <c r="A20" s="5">
        <v>16</v>
      </c>
      <c r="B20" s="68"/>
      <c r="C20" s="68"/>
      <c r="D20" s="69"/>
      <c r="E20" s="65"/>
      <c r="F20" s="66"/>
      <c r="G20" s="66"/>
      <c r="H20" s="66">
        <f t="shared" si="0"/>
        <v>0</v>
      </c>
      <c r="I20" s="66"/>
      <c r="J20" s="66"/>
      <c r="K20" s="66"/>
      <c r="L20" s="70"/>
      <c r="M20" s="65"/>
      <c r="N20" s="14"/>
      <c r="O20" s="66"/>
      <c r="P20" s="67"/>
    </row>
    <row r="21" spans="1:22" ht="20.399999999999999" x14ac:dyDescent="0.25">
      <c r="A21" s="5">
        <v>17</v>
      </c>
      <c r="B21" s="68"/>
      <c r="C21" s="68"/>
      <c r="D21" s="69"/>
      <c r="E21" s="65"/>
      <c r="F21" s="66"/>
      <c r="G21" s="66"/>
      <c r="H21" s="66">
        <f t="shared" si="0"/>
        <v>0</v>
      </c>
      <c r="I21" s="66"/>
      <c r="J21" s="66"/>
      <c r="K21" s="66"/>
      <c r="L21" s="70"/>
      <c r="M21" s="65"/>
      <c r="N21" s="14"/>
      <c r="O21" s="66"/>
      <c r="P21" s="67"/>
    </row>
    <row r="22" spans="1:22" ht="20.399999999999999" x14ac:dyDescent="0.25">
      <c r="A22" s="5">
        <v>18</v>
      </c>
      <c r="B22" s="68"/>
      <c r="C22" s="68"/>
      <c r="D22" s="69"/>
      <c r="E22" s="65"/>
      <c r="F22" s="66"/>
      <c r="G22" s="66"/>
      <c r="H22" s="66">
        <f t="shared" si="0"/>
        <v>0</v>
      </c>
      <c r="I22" s="66"/>
      <c r="J22" s="66"/>
      <c r="K22" s="66"/>
      <c r="L22" s="70"/>
      <c r="M22" s="65"/>
      <c r="N22" s="14"/>
      <c r="O22" s="66"/>
      <c r="P22" s="67"/>
    </row>
    <row r="23" spans="1:22" ht="20.399999999999999" x14ac:dyDescent="0.25">
      <c r="A23" s="5">
        <v>19</v>
      </c>
      <c r="B23" s="68"/>
      <c r="C23" s="68"/>
      <c r="D23" s="69"/>
      <c r="E23" s="65"/>
      <c r="F23" s="66"/>
      <c r="G23" s="66"/>
      <c r="H23" s="66">
        <f t="shared" si="0"/>
        <v>0</v>
      </c>
      <c r="I23" s="66"/>
      <c r="J23" s="66"/>
      <c r="K23" s="66"/>
      <c r="L23" s="70"/>
      <c r="M23" s="65"/>
      <c r="N23" s="14"/>
      <c r="O23" s="66"/>
      <c r="P23" s="67"/>
    </row>
    <row r="24" spans="1:22" ht="20.399999999999999" x14ac:dyDescent="0.25">
      <c r="A24" s="5">
        <v>20</v>
      </c>
      <c r="B24" s="68"/>
      <c r="C24" s="68"/>
      <c r="D24" s="69"/>
      <c r="E24" s="65"/>
      <c r="F24" s="66"/>
      <c r="G24" s="66"/>
      <c r="H24" s="66">
        <f t="shared" si="0"/>
        <v>0</v>
      </c>
      <c r="I24" s="66"/>
      <c r="J24" s="66"/>
      <c r="K24" s="66"/>
      <c r="L24" s="70"/>
      <c r="M24" s="65"/>
      <c r="N24" s="14"/>
      <c r="O24" s="66"/>
      <c r="P24" s="67"/>
    </row>
    <row r="25" spans="1:22" ht="20.399999999999999" x14ac:dyDescent="0.25">
      <c r="A25" s="5">
        <v>21</v>
      </c>
      <c r="B25" s="68"/>
      <c r="C25" s="68"/>
      <c r="D25" s="69"/>
      <c r="E25" s="65"/>
      <c r="F25" s="66"/>
      <c r="G25" s="66"/>
      <c r="H25" s="66">
        <f t="shared" si="0"/>
        <v>0</v>
      </c>
      <c r="I25" s="66"/>
      <c r="J25" s="66"/>
      <c r="K25" s="66"/>
      <c r="L25" s="70"/>
      <c r="M25" s="65"/>
      <c r="N25" s="14"/>
      <c r="O25" s="66"/>
      <c r="P25" s="67"/>
    </row>
    <row r="26" spans="1:22" ht="20.399999999999999" x14ac:dyDescent="0.25">
      <c r="A26" s="5">
        <v>22</v>
      </c>
      <c r="B26" s="68"/>
      <c r="C26" s="68"/>
      <c r="D26" s="69"/>
      <c r="E26" s="65"/>
      <c r="F26" s="66"/>
      <c r="G26" s="66"/>
      <c r="H26" s="66">
        <f t="shared" si="0"/>
        <v>0</v>
      </c>
      <c r="I26" s="66"/>
      <c r="J26" s="66"/>
      <c r="K26" s="66"/>
      <c r="L26" s="70"/>
      <c r="M26" s="65"/>
      <c r="N26" s="14"/>
      <c r="O26" s="66"/>
      <c r="P26" s="67"/>
    </row>
    <row r="27" spans="1:22" ht="20.399999999999999" x14ac:dyDescent="0.25">
      <c r="A27" s="5">
        <v>23</v>
      </c>
      <c r="B27" s="68"/>
      <c r="C27" s="68"/>
      <c r="D27" s="69"/>
      <c r="E27" s="65"/>
      <c r="F27" s="66"/>
      <c r="G27" s="66"/>
      <c r="H27" s="66">
        <f t="shared" si="0"/>
        <v>0</v>
      </c>
      <c r="I27" s="66"/>
      <c r="J27" s="66"/>
      <c r="K27" s="66"/>
      <c r="L27" s="70"/>
      <c r="M27" s="65"/>
      <c r="N27" s="14"/>
      <c r="O27" s="66"/>
      <c r="P27" s="67"/>
    </row>
    <row r="28" spans="1:22" ht="20.399999999999999" x14ac:dyDescent="0.25">
      <c r="A28" s="5">
        <v>24</v>
      </c>
      <c r="B28" s="68"/>
      <c r="C28" s="68"/>
      <c r="D28" s="69"/>
      <c r="E28" s="65"/>
      <c r="F28" s="66"/>
      <c r="G28" s="66"/>
      <c r="H28" s="66">
        <f t="shared" si="0"/>
        <v>0</v>
      </c>
      <c r="I28" s="66"/>
      <c r="J28" s="66"/>
      <c r="K28" s="66"/>
      <c r="L28" s="70"/>
      <c r="M28" s="65"/>
      <c r="N28" s="14"/>
      <c r="O28" s="66"/>
      <c r="P28" s="67"/>
    </row>
    <row r="29" spans="1:22" ht="20.399999999999999" x14ac:dyDescent="0.25">
      <c r="A29" s="5">
        <v>25</v>
      </c>
      <c r="B29" s="68"/>
      <c r="C29" s="68"/>
      <c r="D29" s="69"/>
      <c r="E29" s="65"/>
      <c r="F29" s="66"/>
      <c r="G29" s="66"/>
      <c r="H29" s="66">
        <f t="shared" si="0"/>
        <v>0</v>
      </c>
      <c r="I29" s="66"/>
      <c r="J29" s="66"/>
      <c r="K29" s="66"/>
      <c r="L29" s="70"/>
      <c r="M29" s="65"/>
      <c r="N29" s="14"/>
      <c r="O29" s="66"/>
      <c r="P29" s="67"/>
    </row>
    <row r="30" spans="1:22" ht="20.399999999999999" x14ac:dyDescent="0.25">
      <c r="A30" s="5">
        <v>26</v>
      </c>
      <c r="B30" s="68"/>
      <c r="C30" s="68"/>
      <c r="D30" s="69"/>
      <c r="E30" s="65"/>
      <c r="F30" s="66"/>
      <c r="G30" s="66"/>
      <c r="H30" s="66">
        <f t="shared" si="0"/>
        <v>0</v>
      </c>
      <c r="I30" s="66"/>
      <c r="J30" s="66"/>
      <c r="K30" s="66"/>
      <c r="L30" s="70"/>
      <c r="M30" s="65"/>
      <c r="N30" s="14"/>
      <c r="O30" s="66"/>
      <c r="P30" s="67"/>
    </row>
    <row r="31" spans="1:22" ht="20.399999999999999" x14ac:dyDescent="0.25">
      <c r="A31" s="5">
        <v>27</v>
      </c>
      <c r="B31" s="68"/>
      <c r="C31" s="68"/>
      <c r="D31" s="69"/>
      <c r="E31" s="65"/>
      <c r="F31" s="66"/>
      <c r="G31" s="66"/>
      <c r="H31" s="66">
        <f t="shared" si="0"/>
        <v>0</v>
      </c>
      <c r="I31" s="66"/>
      <c r="J31" s="66"/>
      <c r="K31" s="66"/>
      <c r="L31" s="70"/>
      <c r="M31" s="65"/>
      <c r="N31" s="14"/>
      <c r="O31" s="66"/>
      <c r="P31" s="67"/>
    </row>
    <row r="32" spans="1:22" ht="20.399999999999999" x14ac:dyDescent="0.25">
      <c r="A32" s="5">
        <v>28</v>
      </c>
      <c r="B32" s="68"/>
      <c r="C32" s="68"/>
      <c r="D32" s="69"/>
      <c r="E32" s="65"/>
      <c r="F32" s="66"/>
      <c r="G32" s="66"/>
      <c r="H32" s="66">
        <f t="shared" si="0"/>
        <v>0</v>
      </c>
      <c r="I32" s="66"/>
      <c r="J32" s="66"/>
      <c r="K32" s="66"/>
      <c r="L32" s="70"/>
      <c r="M32" s="65"/>
      <c r="N32" s="14"/>
      <c r="O32" s="66"/>
      <c r="P32" s="67"/>
    </row>
    <row r="33" spans="1:16" ht="20.399999999999999" x14ac:dyDescent="0.25">
      <c r="A33" s="5">
        <v>29</v>
      </c>
      <c r="B33" s="68"/>
      <c r="C33" s="68"/>
      <c r="D33" s="69"/>
      <c r="E33" s="65"/>
      <c r="F33" s="66"/>
      <c r="G33" s="66"/>
      <c r="H33" s="66">
        <f t="shared" si="0"/>
        <v>0</v>
      </c>
      <c r="I33" s="66"/>
      <c r="J33" s="66"/>
      <c r="K33" s="66"/>
      <c r="L33" s="70"/>
      <c r="M33" s="65"/>
      <c r="N33" s="14"/>
      <c r="O33" s="66"/>
      <c r="P33" s="67"/>
    </row>
    <row r="34" spans="1:16" ht="20.399999999999999" x14ac:dyDescent="0.25">
      <c r="A34" s="5">
        <v>30</v>
      </c>
      <c r="B34" s="68"/>
      <c r="C34" s="68"/>
      <c r="D34" s="69"/>
      <c r="E34" s="65"/>
      <c r="F34" s="66"/>
      <c r="G34" s="66"/>
      <c r="H34" s="66">
        <f t="shared" si="0"/>
        <v>0</v>
      </c>
      <c r="I34" s="66"/>
      <c r="J34" s="66"/>
      <c r="K34" s="66"/>
      <c r="L34" s="70"/>
      <c r="M34" s="65"/>
      <c r="N34" s="14"/>
      <c r="O34" s="66"/>
      <c r="P34" s="67"/>
    </row>
    <row r="35" spans="1:16" ht="20.399999999999999" x14ac:dyDescent="0.25">
      <c r="A35" s="5">
        <v>31</v>
      </c>
      <c r="B35" s="68"/>
      <c r="C35" s="68"/>
      <c r="D35" s="69"/>
      <c r="E35" s="65"/>
      <c r="F35" s="66"/>
      <c r="G35" s="66"/>
      <c r="H35" s="66">
        <f t="shared" si="0"/>
        <v>0</v>
      </c>
      <c r="I35" s="66"/>
      <c r="J35" s="66"/>
      <c r="K35" s="66"/>
      <c r="L35" s="70"/>
      <c r="M35" s="65"/>
      <c r="N35" s="14"/>
      <c r="O35" s="66"/>
      <c r="P35" s="67"/>
    </row>
    <row r="36" spans="1:16" ht="20.399999999999999" x14ac:dyDescent="0.25">
      <c r="A36" s="5">
        <v>32</v>
      </c>
      <c r="B36" s="68"/>
      <c r="C36" s="68"/>
      <c r="D36" s="69"/>
      <c r="E36" s="65"/>
      <c r="F36" s="66"/>
      <c r="G36" s="66"/>
      <c r="H36" s="66">
        <f t="shared" si="0"/>
        <v>0</v>
      </c>
      <c r="I36" s="66"/>
      <c r="J36" s="66"/>
      <c r="K36" s="66"/>
      <c r="L36" s="70"/>
      <c r="M36" s="65"/>
      <c r="N36" s="14"/>
      <c r="O36" s="66"/>
      <c r="P36" s="67"/>
    </row>
    <row r="37" spans="1:16" ht="20.399999999999999" x14ac:dyDescent="0.25">
      <c r="A37" s="5">
        <v>33</v>
      </c>
      <c r="B37" s="68"/>
      <c r="C37" s="68"/>
      <c r="D37" s="69"/>
      <c r="E37" s="65"/>
      <c r="F37" s="66"/>
      <c r="G37" s="66"/>
      <c r="H37" s="66">
        <f t="shared" si="0"/>
        <v>0</v>
      </c>
      <c r="I37" s="66"/>
      <c r="J37" s="66"/>
      <c r="K37" s="66"/>
      <c r="L37" s="70"/>
      <c r="M37" s="65"/>
      <c r="N37" s="14"/>
      <c r="O37" s="66"/>
      <c r="P37" s="67"/>
    </row>
    <row r="38" spans="1:16" ht="20.399999999999999" x14ac:dyDescent="0.25">
      <c r="A38" s="5">
        <v>34</v>
      </c>
      <c r="B38" s="68"/>
      <c r="C38" s="68"/>
      <c r="D38" s="69"/>
      <c r="E38" s="65"/>
      <c r="F38" s="66"/>
      <c r="G38" s="66"/>
      <c r="H38" s="66">
        <f t="shared" si="0"/>
        <v>0</v>
      </c>
      <c r="I38" s="66"/>
      <c r="J38" s="66"/>
      <c r="K38" s="66"/>
      <c r="L38" s="70"/>
      <c r="M38" s="65"/>
      <c r="N38" s="14"/>
      <c r="O38" s="66"/>
      <c r="P38" s="67"/>
    </row>
    <row r="39" spans="1:16" ht="20.399999999999999" x14ac:dyDescent="0.25">
      <c r="A39" s="5">
        <v>35</v>
      </c>
      <c r="B39" s="68"/>
      <c r="C39" s="68"/>
      <c r="D39" s="69"/>
      <c r="E39" s="65"/>
      <c r="F39" s="66"/>
      <c r="G39" s="66"/>
      <c r="H39" s="66">
        <f t="shared" si="0"/>
        <v>0</v>
      </c>
      <c r="I39" s="66"/>
      <c r="J39" s="66"/>
      <c r="K39" s="66"/>
      <c r="L39" s="70"/>
      <c r="M39" s="65"/>
      <c r="N39" s="14"/>
      <c r="O39" s="66"/>
      <c r="P39" s="67"/>
    </row>
    <row r="40" spans="1:16" ht="20.399999999999999" x14ac:dyDescent="0.25">
      <c r="A40" s="5">
        <v>36</v>
      </c>
      <c r="B40" s="68"/>
      <c r="C40" s="68"/>
      <c r="D40" s="69"/>
      <c r="E40" s="65"/>
      <c r="F40" s="66"/>
      <c r="G40" s="66"/>
      <c r="H40" s="66">
        <f t="shared" si="0"/>
        <v>0</v>
      </c>
      <c r="I40" s="66"/>
      <c r="J40" s="66"/>
      <c r="K40" s="66"/>
      <c r="L40" s="70"/>
      <c r="M40" s="65"/>
      <c r="N40" s="14"/>
      <c r="O40" s="66"/>
      <c r="P40" s="67"/>
    </row>
    <row r="41" spans="1:16" ht="20.399999999999999" x14ac:dyDescent="0.25">
      <c r="A41" s="5">
        <v>37</v>
      </c>
      <c r="B41" s="68"/>
      <c r="C41" s="68"/>
      <c r="D41" s="69"/>
      <c r="E41" s="65"/>
      <c r="F41" s="66"/>
      <c r="G41" s="66"/>
      <c r="H41" s="66">
        <f t="shared" si="0"/>
        <v>0</v>
      </c>
      <c r="I41" s="66"/>
      <c r="J41" s="66"/>
      <c r="K41" s="66"/>
      <c r="L41" s="70"/>
      <c r="M41" s="65"/>
      <c r="N41" s="14"/>
      <c r="O41" s="66"/>
      <c r="P41" s="67"/>
    </row>
    <row r="42" spans="1:16" ht="20.399999999999999" x14ac:dyDescent="0.25">
      <c r="A42" s="5">
        <v>38</v>
      </c>
      <c r="B42" s="68"/>
      <c r="C42" s="68"/>
      <c r="D42" s="69"/>
      <c r="E42" s="65"/>
      <c r="F42" s="66"/>
      <c r="G42" s="66"/>
      <c r="H42" s="66">
        <f t="shared" si="0"/>
        <v>0</v>
      </c>
      <c r="I42" s="66"/>
      <c r="J42" s="66"/>
      <c r="K42" s="66"/>
      <c r="L42" s="70"/>
      <c r="M42" s="65"/>
      <c r="N42" s="14"/>
      <c r="O42" s="66"/>
      <c r="P42" s="67"/>
    </row>
    <row r="43" spans="1:16" ht="20.399999999999999" x14ac:dyDescent="0.25">
      <c r="A43" s="5">
        <v>39</v>
      </c>
      <c r="B43" s="68"/>
      <c r="C43" s="68"/>
      <c r="D43" s="69"/>
      <c r="E43" s="65"/>
      <c r="F43" s="66"/>
      <c r="G43" s="66"/>
      <c r="H43" s="66">
        <f t="shared" si="0"/>
        <v>0</v>
      </c>
      <c r="I43" s="66"/>
      <c r="J43" s="66"/>
      <c r="K43" s="66"/>
      <c r="L43" s="70"/>
      <c r="M43" s="65"/>
      <c r="N43" s="14"/>
      <c r="O43" s="66"/>
      <c r="P43" s="67"/>
    </row>
    <row r="44" spans="1:16" ht="20.399999999999999" x14ac:dyDescent="0.25">
      <c r="A44" s="5">
        <v>40</v>
      </c>
      <c r="B44" s="68"/>
      <c r="C44" s="68"/>
      <c r="D44" s="69"/>
      <c r="E44" s="65"/>
      <c r="F44" s="66"/>
      <c r="G44" s="66"/>
      <c r="H44" s="66">
        <f t="shared" si="0"/>
        <v>0</v>
      </c>
      <c r="I44" s="66"/>
      <c r="J44" s="66"/>
      <c r="K44" s="66"/>
      <c r="L44" s="70"/>
      <c r="M44" s="65"/>
      <c r="N44" s="14"/>
      <c r="O44" s="66"/>
      <c r="P44" s="67"/>
    </row>
    <row r="45" spans="1:16" ht="20.399999999999999" x14ac:dyDescent="0.25">
      <c r="A45" s="5">
        <v>41</v>
      </c>
      <c r="B45" s="68"/>
      <c r="C45" s="68"/>
      <c r="D45" s="69"/>
      <c r="E45" s="65"/>
      <c r="F45" s="66"/>
      <c r="G45" s="66"/>
      <c r="H45" s="66">
        <f t="shared" si="0"/>
        <v>0</v>
      </c>
      <c r="I45" s="66"/>
      <c r="J45" s="66"/>
      <c r="K45" s="66"/>
      <c r="L45" s="70"/>
      <c r="M45" s="65"/>
      <c r="N45" s="14"/>
      <c r="O45" s="66"/>
      <c r="P45" s="67"/>
    </row>
    <row r="46" spans="1:16" ht="20.399999999999999" x14ac:dyDescent="0.25">
      <c r="A46" s="5">
        <v>42</v>
      </c>
      <c r="B46" s="68"/>
      <c r="C46" s="68"/>
      <c r="D46" s="69"/>
      <c r="E46" s="65"/>
      <c r="F46" s="66"/>
      <c r="G46" s="66"/>
      <c r="H46" s="66">
        <f t="shared" si="0"/>
        <v>0</v>
      </c>
      <c r="I46" s="66"/>
      <c r="J46" s="66"/>
      <c r="K46" s="66"/>
      <c r="L46" s="70"/>
      <c r="M46" s="65"/>
      <c r="N46" s="14"/>
      <c r="O46" s="66"/>
      <c r="P46" s="67"/>
    </row>
    <row r="47" spans="1:16" ht="20.399999999999999" x14ac:dyDescent="0.25">
      <c r="A47" s="5">
        <v>43</v>
      </c>
      <c r="B47" s="68"/>
      <c r="C47" s="68"/>
      <c r="D47" s="69"/>
      <c r="E47" s="65"/>
      <c r="F47" s="66"/>
      <c r="G47" s="66"/>
      <c r="H47" s="66">
        <f t="shared" si="0"/>
        <v>0</v>
      </c>
      <c r="I47" s="66"/>
      <c r="J47" s="66"/>
      <c r="K47" s="66"/>
      <c r="L47" s="70"/>
      <c r="M47" s="65"/>
      <c r="N47" s="14"/>
      <c r="O47" s="66"/>
      <c r="P47" s="67"/>
    </row>
    <row r="48" spans="1:16" ht="20.399999999999999" x14ac:dyDescent="0.25">
      <c r="A48" s="5">
        <v>44</v>
      </c>
      <c r="B48" s="68"/>
      <c r="C48" s="68"/>
      <c r="D48" s="69"/>
      <c r="E48" s="65"/>
      <c r="F48" s="66"/>
      <c r="G48" s="66"/>
      <c r="H48" s="66">
        <f t="shared" si="0"/>
        <v>0</v>
      </c>
      <c r="I48" s="66"/>
      <c r="J48" s="66"/>
      <c r="K48" s="66"/>
      <c r="L48" s="70"/>
      <c r="M48" s="65"/>
      <c r="N48" s="14"/>
      <c r="O48" s="66"/>
      <c r="P48" s="67"/>
    </row>
    <row r="49" spans="1:16" ht="20.399999999999999" x14ac:dyDescent="0.25">
      <c r="A49" s="5">
        <v>45</v>
      </c>
      <c r="B49" s="68"/>
      <c r="C49" s="68"/>
      <c r="D49" s="69"/>
      <c r="E49" s="65"/>
      <c r="F49" s="66"/>
      <c r="G49" s="66"/>
      <c r="H49" s="66">
        <f t="shared" si="0"/>
        <v>0</v>
      </c>
      <c r="I49" s="66"/>
      <c r="J49" s="66"/>
      <c r="K49" s="66"/>
      <c r="L49" s="70"/>
      <c r="M49" s="65"/>
      <c r="N49" s="14"/>
      <c r="O49" s="66"/>
      <c r="P49" s="67"/>
    </row>
    <row r="50" spans="1:16" ht="20.399999999999999" x14ac:dyDescent="0.25">
      <c r="A50" s="5">
        <v>46</v>
      </c>
      <c r="B50" s="68"/>
      <c r="C50" s="68"/>
      <c r="D50" s="69"/>
      <c r="E50" s="65"/>
      <c r="F50" s="66"/>
      <c r="G50" s="66"/>
      <c r="H50" s="66">
        <f t="shared" si="0"/>
        <v>0</v>
      </c>
      <c r="I50" s="66"/>
      <c r="J50" s="66"/>
      <c r="K50" s="66"/>
      <c r="L50" s="70"/>
      <c r="M50" s="65"/>
      <c r="N50" s="14"/>
      <c r="O50" s="66"/>
      <c r="P50" s="67"/>
    </row>
    <row r="51" spans="1:16" ht="20.399999999999999" x14ac:dyDescent="0.25">
      <c r="A51" s="5">
        <v>47</v>
      </c>
      <c r="B51" s="68"/>
      <c r="C51" s="68"/>
      <c r="D51" s="69"/>
      <c r="E51" s="65"/>
      <c r="F51" s="66"/>
      <c r="G51" s="66"/>
      <c r="H51" s="66">
        <f t="shared" si="0"/>
        <v>0</v>
      </c>
      <c r="I51" s="66"/>
      <c r="J51" s="66"/>
      <c r="K51" s="66"/>
      <c r="L51" s="70"/>
      <c r="M51" s="65"/>
      <c r="N51" s="14"/>
      <c r="O51" s="66"/>
      <c r="P51" s="67"/>
    </row>
    <row r="52" spans="1:16" ht="20.399999999999999" x14ac:dyDescent="0.25">
      <c r="A52" s="5">
        <v>48</v>
      </c>
      <c r="B52" s="68"/>
      <c r="C52" s="68"/>
      <c r="D52" s="69"/>
      <c r="E52" s="65"/>
      <c r="F52" s="66"/>
      <c r="G52" s="66"/>
      <c r="H52" s="66">
        <f t="shared" si="0"/>
        <v>0</v>
      </c>
      <c r="I52" s="66"/>
      <c r="J52" s="66"/>
      <c r="K52" s="66"/>
      <c r="L52" s="70"/>
      <c r="M52" s="65"/>
      <c r="N52" s="14"/>
      <c r="O52" s="66"/>
      <c r="P52" s="67"/>
    </row>
    <row r="53" spans="1:16" ht="20.399999999999999" x14ac:dyDescent="0.25">
      <c r="A53" s="5">
        <v>49</v>
      </c>
      <c r="B53" s="68"/>
      <c r="C53" s="68"/>
      <c r="D53" s="69"/>
      <c r="E53" s="65"/>
      <c r="F53" s="66"/>
      <c r="G53" s="66"/>
      <c r="H53" s="66">
        <f t="shared" si="0"/>
        <v>0</v>
      </c>
      <c r="I53" s="66"/>
      <c r="J53" s="66"/>
      <c r="K53" s="66"/>
      <c r="L53" s="70"/>
      <c r="M53" s="65"/>
      <c r="N53" s="14"/>
      <c r="O53" s="66"/>
      <c r="P53" s="67"/>
    </row>
    <row r="54" spans="1:16" ht="20.399999999999999" x14ac:dyDescent="0.25">
      <c r="A54" s="5">
        <v>50</v>
      </c>
      <c r="B54" s="68"/>
      <c r="C54" s="68"/>
      <c r="D54" s="69"/>
      <c r="E54" s="65"/>
      <c r="F54" s="66"/>
      <c r="G54" s="66"/>
      <c r="H54" s="66">
        <f t="shared" si="0"/>
        <v>0</v>
      </c>
      <c r="I54" s="66"/>
      <c r="J54" s="66"/>
      <c r="K54" s="66"/>
      <c r="L54" s="70"/>
      <c r="M54" s="65"/>
      <c r="N54" s="14"/>
      <c r="O54" s="66"/>
      <c r="P54" s="67"/>
    </row>
    <row r="55" spans="1:16" ht="20.399999999999999" x14ac:dyDescent="0.25">
      <c r="A55" s="5">
        <v>51</v>
      </c>
      <c r="B55" s="68"/>
      <c r="C55" s="68"/>
      <c r="D55" s="69"/>
      <c r="E55" s="65"/>
      <c r="F55" s="66"/>
      <c r="G55" s="66"/>
      <c r="H55" s="66">
        <f t="shared" si="0"/>
        <v>0</v>
      </c>
      <c r="I55" s="66"/>
      <c r="J55" s="66"/>
      <c r="K55" s="66"/>
      <c r="L55" s="70"/>
      <c r="M55" s="65"/>
      <c r="N55" s="14"/>
      <c r="O55" s="66"/>
      <c r="P55" s="67"/>
    </row>
    <row r="56" spans="1:16" ht="20.399999999999999" x14ac:dyDescent="0.25">
      <c r="A56" s="5">
        <v>52</v>
      </c>
      <c r="B56" s="68"/>
      <c r="C56" s="68"/>
      <c r="D56" s="69"/>
      <c r="E56" s="65"/>
      <c r="F56" s="66"/>
      <c r="G56" s="66"/>
      <c r="H56" s="66">
        <f t="shared" si="0"/>
        <v>0</v>
      </c>
      <c r="I56" s="66"/>
      <c r="J56" s="66"/>
      <c r="K56" s="66"/>
      <c r="L56" s="70"/>
      <c r="M56" s="65"/>
      <c r="N56" s="14"/>
      <c r="O56" s="66"/>
      <c r="P56" s="67"/>
    </row>
    <row r="57" spans="1:16" ht="20.399999999999999" x14ac:dyDescent="0.25">
      <c r="A57" s="5">
        <v>53</v>
      </c>
      <c r="B57" s="68"/>
      <c r="C57" s="68"/>
      <c r="D57" s="69"/>
      <c r="E57" s="65"/>
      <c r="F57" s="66"/>
      <c r="G57" s="66"/>
      <c r="H57" s="66">
        <f t="shared" si="0"/>
        <v>0</v>
      </c>
      <c r="I57" s="66"/>
      <c r="J57" s="66"/>
      <c r="K57" s="66"/>
      <c r="L57" s="70"/>
      <c r="M57" s="65"/>
      <c r="N57" s="14"/>
      <c r="O57" s="66"/>
      <c r="P57" s="67"/>
    </row>
    <row r="58" spans="1:16" ht="20.399999999999999" x14ac:dyDescent="0.25">
      <c r="A58" s="5">
        <v>54</v>
      </c>
      <c r="B58" s="68"/>
      <c r="C58" s="68"/>
      <c r="D58" s="69"/>
      <c r="E58" s="65"/>
      <c r="F58" s="66"/>
      <c r="G58" s="66"/>
      <c r="H58" s="66">
        <f t="shared" si="0"/>
        <v>0</v>
      </c>
      <c r="I58" s="66"/>
      <c r="J58" s="66"/>
      <c r="K58" s="66"/>
      <c r="L58" s="70"/>
      <c r="M58" s="65"/>
      <c r="N58" s="14"/>
      <c r="O58" s="66"/>
      <c r="P58" s="67"/>
    </row>
    <row r="59" spans="1:16" ht="20.399999999999999" x14ac:dyDescent="0.25">
      <c r="A59" s="5">
        <v>55</v>
      </c>
      <c r="B59" s="68"/>
      <c r="C59" s="68"/>
      <c r="D59" s="69"/>
      <c r="E59" s="65"/>
      <c r="F59" s="66"/>
      <c r="G59" s="66"/>
      <c r="H59" s="66">
        <f t="shared" si="0"/>
        <v>0</v>
      </c>
      <c r="I59" s="66"/>
      <c r="J59" s="66"/>
      <c r="K59" s="66"/>
      <c r="L59" s="70"/>
      <c r="M59" s="65"/>
      <c r="N59" s="14"/>
      <c r="O59" s="66"/>
      <c r="P59" s="67"/>
    </row>
    <row r="60" spans="1:16" ht="20.399999999999999" x14ac:dyDescent="0.25">
      <c r="A60" s="5">
        <v>56</v>
      </c>
      <c r="B60" s="68"/>
      <c r="C60" s="68"/>
      <c r="D60" s="69"/>
      <c r="E60" s="65"/>
      <c r="F60" s="66"/>
      <c r="G60" s="66"/>
      <c r="H60" s="66">
        <f t="shared" si="0"/>
        <v>0</v>
      </c>
      <c r="I60" s="66"/>
      <c r="J60" s="66"/>
      <c r="K60" s="66"/>
      <c r="L60" s="70"/>
      <c r="M60" s="65"/>
      <c r="N60" s="14"/>
      <c r="O60" s="66"/>
      <c r="P60" s="67"/>
    </row>
    <row r="61" spans="1:16" ht="20.399999999999999" x14ac:dyDescent="0.25">
      <c r="A61" s="5">
        <v>57</v>
      </c>
      <c r="B61" s="68"/>
      <c r="C61" s="68"/>
      <c r="D61" s="69"/>
      <c r="E61" s="65"/>
      <c r="F61" s="66"/>
      <c r="G61" s="66"/>
      <c r="H61" s="66">
        <f t="shared" si="0"/>
        <v>0</v>
      </c>
      <c r="I61" s="66"/>
      <c r="J61" s="66"/>
      <c r="K61" s="66"/>
      <c r="L61" s="70"/>
      <c r="M61" s="65"/>
      <c r="N61" s="14"/>
      <c r="O61" s="66"/>
      <c r="P61" s="67"/>
    </row>
    <row r="62" spans="1:16" ht="20.399999999999999" x14ac:dyDescent="0.25">
      <c r="A62" s="5">
        <v>58</v>
      </c>
      <c r="B62" s="68"/>
      <c r="C62" s="68"/>
      <c r="D62" s="69"/>
      <c r="E62" s="65"/>
      <c r="F62" s="66"/>
      <c r="G62" s="66"/>
      <c r="H62" s="66">
        <f t="shared" si="0"/>
        <v>0</v>
      </c>
      <c r="I62" s="66"/>
      <c r="J62" s="66"/>
      <c r="K62" s="66"/>
      <c r="L62" s="70"/>
      <c r="M62" s="65"/>
      <c r="N62" s="14"/>
      <c r="O62" s="66"/>
      <c r="P62" s="67"/>
    </row>
    <row r="63" spans="1:16" ht="20.399999999999999" x14ac:dyDescent="0.25">
      <c r="A63" s="5">
        <v>59</v>
      </c>
      <c r="B63" s="68"/>
      <c r="C63" s="68"/>
      <c r="D63" s="69"/>
      <c r="E63" s="65"/>
      <c r="F63" s="66"/>
      <c r="G63" s="66"/>
      <c r="H63" s="66">
        <f t="shared" si="0"/>
        <v>0</v>
      </c>
      <c r="I63" s="66"/>
      <c r="J63" s="66"/>
      <c r="K63" s="66"/>
      <c r="L63" s="70"/>
      <c r="M63" s="65"/>
      <c r="N63" s="14"/>
      <c r="O63" s="66"/>
      <c r="P63" s="67"/>
    </row>
    <row r="64" spans="1:16" ht="20.399999999999999" x14ac:dyDescent="0.25">
      <c r="A64" s="5">
        <v>60</v>
      </c>
      <c r="B64" s="68"/>
      <c r="C64" s="68"/>
      <c r="D64" s="69"/>
      <c r="E64" s="65"/>
      <c r="F64" s="66"/>
      <c r="G64" s="66"/>
      <c r="H64" s="66">
        <f t="shared" si="0"/>
        <v>0</v>
      </c>
      <c r="I64" s="66"/>
      <c r="J64" s="66"/>
      <c r="K64" s="66"/>
      <c r="L64" s="70"/>
      <c r="M64" s="65"/>
      <c r="N64" s="14"/>
      <c r="O64" s="66"/>
      <c r="P64" s="67"/>
    </row>
    <row r="65" spans="1:16" ht="20.399999999999999" x14ac:dyDescent="0.25">
      <c r="A65" s="5">
        <v>61</v>
      </c>
      <c r="B65" s="68"/>
      <c r="C65" s="68"/>
      <c r="D65" s="69"/>
      <c r="E65" s="65"/>
      <c r="F65" s="66"/>
      <c r="G65" s="66"/>
      <c r="H65" s="66">
        <f t="shared" si="0"/>
        <v>0</v>
      </c>
      <c r="I65" s="66"/>
      <c r="J65" s="66"/>
      <c r="K65" s="66"/>
      <c r="L65" s="70"/>
      <c r="M65" s="65"/>
      <c r="N65" s="14"/>
      <c r="O65" s="66"/>
      <c r="P65" s="67"/>
    </row>
    <row r="66" spans="1:16" ht="20.399999999999999" x14ac:dyDescent="0.25">
      <c r="A66" s="5">
        <v>62</v>
      </c>
      <c r="B66" s="68"/>
      <c r="C66" s="68"/>
      <c r="D66" s="69"/>
      <c r="E66" s="65"/>
      <c r="F66" s="66"/>
      <c r="G66" s="66"/>
      <c r="H66" s="66">
        <f t="shared" si="0"/>
        <v>0</v>
      </c>
      <c r="I66" s="66"/>
      <c r="J66" s="66"/>
      <c r="K66" s="66"/>
      <c r="L66" s="70"/>
      <c r="M66" s="65"/>
      <c r="N66" s="14"/>
      <c r="O66" s="66"/>
      <c r="P66" s="67"/>
    </row>
    <row r="67" spans="1:16" ht="20.399999999999999" x14ac:dyDescent="0.25">
      <c r="A67" s="5">
        <v>63</v>
      </c>
      <c r="B67" s="68"/>
      <c r="C67" s="68"/>
      <c r="D67" s="69"/>
      <c r="E67" s="65"/>
      <c r="F67" s="66"/>
      <c r="G67" s="66"/>
      <c r="H67" s="66">
        <f t="shared" si="0"/>
        <v>0</v>
      </c>
      <c r="I67" s="66"/>
      <c r="J67" s="66"/>
      <c r="K67" s="66"/>
      <c r="L67" s="70"/>
      <c r="M67" s="65"/>
      <c r="N67" s="14"/>
      <c r="O67" s="66"/>
      <c r="P67" s="67"/>
    </row>
    <row r="68" spans="1:16" ht="20.399999999999999" x14ac:dyDescent="0.25">
      <c r="A68" s="5">
        <v>64</v>
      </c>
      <c r="B68" s="68"/>
      <c r="C68" s="68"/>
      <c r="D68" s="69"/>
      <c r="E68" s="65"/>
      <c r="F68" s="66"/>
      <c r="G68" s="66"/>
      <c r="H68" s="66">
        <f t="shared" si="0"/>
        <v>0</v>
      </c>
      <c r="I68" s="66"/>
      <c r="J68" s="66"/>
      <c r="K68" s="66"/>
      <c r="L68" s="70"/>
      <c r="M68" s="65"/>
      <c r="N68" s="14"/>
      <c r="O68" s="66"/>
      <c r="P68" s="67"/>
    </row>
    <row r="69" spans="1:16" ht="20.399999999999999" x14ac:dyDescent="0.25">
      <c r="A69" s="5">
        <v>65</v>
      </c>
      <c r="B69" s="68"/>
      <c r="C69" s="68"/>
      <c r="D69" s="69"/>
      <c r="E69" s="65"/>
      <c r="F69" s="66"/>
      <c r="G69" s="66"/>
      <c r="H69" s="66">
        <f t="shared" si="0"/>
        <v>0</v>
      </c>
      <c r="I69" s="66"/>
      <c r="J69" s="66"/>
      <c r="K69" s="66"/>
      <c r="L69" s="70"/>
      <c r="M69" s="65"/>
      <c r="N69" s="14"/>
      <c r="O69" s="66"/>
      <c r="P69" s="67"/>
    </row>
    <row r="70" spans="1:16" ht="20.399999999999999" x14ac:dyDescent="0.25">
      <c r="A70" s="5">
        <v>66</v>
      </c>
      <c r="B70" s="68"/>
      <c r="C70" s="68"/>
      <c r="D70" s="69"/>
      <c r="E70" s="65"/>
      <c r="F70" s="66"/>
      <c r="G70" s="66"/>
      <c r="H70" s="66">
        <f t="shared" ref="H70:H104" si="1">IFERROR(F70/G70,0)</f>
        <v>0</v>
      </c>
      <c r="I70" s="66"/>
      <c r="J70" s="66"/>
      <c r="K70" s="66"/>
      <c r="L70" s="70"/>
      <c r="M70" s="65"/>
      <c r="N70" s="14"/>
      <c r="O70" s="66"/>
      <c r="P70" s="67"/>
    </row>
    <row r="71" spans="1:16" ht="20.399999999999999" x14ac:dyDescent="0.25">
      <c r="A71" s="5">
        <v>67</v>
      </c>
      <c r="B71" s="68"/>
      <c r="C71" s="68"/>
      <c r="D71" s="69"/>
      <c r="E71" s="65"/>
      <c r="F71" s="66"/>
      <c r="G71" s="66"/>
      <c r="H71" s="66">
        <f t="shared" si="1"/>
        <v>0</v>
      </c>
      <c r="I71" s="66"/>
      <c r="J71" s="66"/>
      <c r="K71" s="66"/>
      <c r="L71" s="70"/>
      <c r="M71" s="65"/>
      <c r="N71" s="14"/>
      <c r="O71" s="66"/>
      <c r="P71" s="67"/>
    </row>
    <row r="72" spans="1:16" ht="20.399999999999999" x14ac:dyDescent="0.25">
      <c r="A72" s="5">
        <v>68</v>
      </c>
      <c r="B72" s="68"/>
      <c r="C72" s="68"/>
      <c r="D72" s="69"/>
      <c r="E72" s="65"/>
      <c r="F72" s="66"/>
      <c r="G72" s="66"/>
      <c r="H72" s="66">
        <f t="shared" si="1"/>
        <v>0</v>
      </c>
      <c r="I72" s="66"/>
      <c r="J72" s="66"/>
      <c r="K72" s="66"/>
      <c r="L72" s="70"/>
      <c r="M72" s="65"/>
      <c r="N72" s="14"/>
      <c r="O72" s="66"/>
      <c r="P72" s="67"/>
    </row>
    <row r="73" spans="1:16" ht="20.399999999999999" x14ac:dyDescent="0.25">
      <c r="A73" s="5">
        <v>69</v>
      </c>
      <c r="B73" s="68"/>
      <c r="C73" s="68"/>
      <c r="D73" s="69"/>
      <c r="E73" s="65"/>
      <c r="F73" s="66"/>
      <c r="G73" s="66"/>
      <c r="H73" s="66">
        <f t="shared" si="1"/>
        <v>0</v>
      </c>
      <c r="I73" s="66"/>
      <c r="J73" s="66"/>
      <c r="K73" s="66"/>
      <c r="L73" s="70"/>
      <c r="M73" s="65"/>
      <c r="N73" s="14"/>
      <c r="O73" s="66"/>
      <c r="P73" s="67"/>
    </row>
    <row r="74" spans="1:16" ht="20.399999999999999" x14ac:dyDescent="0.25">
      <c r="A74" s="5">
        <v>70</v>
      </c>
      <c r="B74" s="68"/>
      <c r="C74" s="68"/>
      <c r="D74" s="69"/>
      <c r="E74" s="65"/>
      <c r="F74" s="66"/>
      <c r="G74" s="66"/>
      <c r="H74" s="66">
        <f t="shared" si="1"/>
        <v>0</v>
      </c>
      <c r="I74" s="66"/>
      <c r="J74" s="66"/>
      <c r="K74" s="66"/>
      <c r="L74" s="70"/>
      <c r="M74" s="65"/>
      <c r="N74" s="14"/>
      <c r="O74" s="66"/>
      <c r="P74" s="67"/>
    </row>
    <row r="75" spans="1:16" ht="20.399999999999999" x14ac:dyDescent="0.25">
      <c r="A75" s="5">
        <v>71</v>
      </c>
      <c r="B75" s="68"/>
      <c r="C75" s="68"/>
      <c r="D75" s="69"/>
      <c r="E75" s="65"/>
      <c r="F75" s="66"/>
      <c r="G75" s="66"/>
      <c r="H75" s="66">
        <f t="shared" si="1"/>
        <v>0</v>
      </c>
      <c r="I75" s="66"/>
      <c r="J75" s="66"/>
      <c r="K75" s="66"/>
      <c r="L75" s="70"/>
      <c r="M75" s="65"/>
      <c r="N75" s="14"/>
      <c r="O75" s="66"/>
      <c r="P75" s="67"/>
    </row>
    <row r="76" spans="1:16" ht="20.399999999999999" x14ac:dyDescent="0.25">
      <c r="A76" s="5">
        <v>72</v>
      </c>
      <c r="B76" s="68"/>
      <c r="C76" s="68"/>
      <c r="D76" s="69"/>
      <c r="E76" s="65"/>
      <c r="F76" s="66"/>
      <c r="G76" s="66"/>
      <c r="H76" s="66">
        <f t="shared" si="1"/>
        <v>0</v>
      </c>
      <c r="I76" s="66"/>
      <c r="J76" s="66"/>
      <c r="K76" s="66"/>
      <c r="L76" s="70"/>
      <c r="M76" s="65"/>
      <c r="N76" s="14"/>
      <c r="O76" s="66"/>
      <c r="P76" s="67"/>
    </row>
    <row r="77" spans="1:16" ht="20.399999999999999" x14ac:dyDescent="0.25">
      <c r="A77" s="5">
        <v>73</v>
      </c>
      <c r="B77" s="68"/>
      <c r="C77" s="68"/>
      <c r="D77" s="69"/>
      <c r="E77" s="65"/>
      <c r="F77" s="66"/>
      <c r="G77" s="66"/>
      <c r="H77" s="66">
        <f t="shared" si="1"/>
        <v>0</v>
      </c>
      <c r="I77" s="66"/>
      <c r="J77" s="66"/>
      <c r="K77" s="66"/>
      <c r="L77" s="70"/>
      <c r="M77" s="65"/>
      <c r="N77" s="14"/>
      <c r="O77" s="66"/>
      <c r="P77" s="67"/>
    </row>
    <row r="78" spans="1:16" ht="20.399999999999999" x14ac:dyDescent="0.25">
      <c r="A78" s="5">
        <v>74</v>
      </c>
      <c r="B78" s="68"/>
      <c r="C78" s="68"/>
      <c r="D78" s="69"/>
      <c r="E78" s="65"/>
      <c r="F78" s="66"/>
      <c r="G78" s="66"/>
      <c r="H78" s="66">
        <f t="shared" si="1"/>
        <v>0</v>
      </c>
      <c r="I78" s="66"/>
      <c r="J78" s="66"/>
      <c r="K78" s="66"/>
      <c r="L78" s="70"/>
      <c r="M78" s="65"/>
      <c r="N78" s="14"/>
      <c r="O78" s="66"/>
      <c r="P78" s="67"/>
    </row>
    <row r="79" spans="1:16" ht="20.399999999999999" x14ac:dyDescent="0.25">
      <c r="A79" s="5">
        <v>75</v>
      </c>
      <c r="B79" s="68"/>
      <c r="C79" s="68"/>
      <c r="D79" s="69"/>
      <c r="E79" s="65"/>
      <c r="F79" s="66"/>
      <c r="G79" s="66"/>
      <c r="H79" s="66">
        <f t="shared" si="1"/>
        <v>0</v>
      </c>
      <c r="I79" s="66"/>
      <c r="J79" s="66"/>
      <c r="K79" s="66"/>
      <c r="L79" s="70"/>
      <c r="M79" s="65"/>
      <c r="N79" s="14"/>
      <c r="O79" s="66"/>
      <c r="P79" s="67"/>
    </row>
    <row r="80" spans="1:16" ht="20.399999999999999" x14ac:dyDescent="0.25">
      <c r="A80" s="5">
        <v>76</v>
      </c>
      <c r="B80" s="68"/>
      <c r="C80" s="68"/>
      <c r="D80" s="69"/>
      <c r="E80" s="65"/>
      <c r="F80" s="66"/>
      <c r="G80" s="66"/>
      <c r="H80" s="66">
        <f t="shared" si="1"/>
        <v>0</v>
      </c>
      <c r="I80" s="66"/>
      <c r="J80" s="66"/>
      <c r="K80" s="66"/>
      <c r="L80" s="70"/>
      <c r="M80" s="65"/>
      <c r="N80" s="14"/>
      <c r="O80" s="66"/>
      <c r="P80" s="67"/>
    </row>
    <row r="81" spans="1:16" ht="20.399999999999999" x14ac:dyDescent="0.25">
      <c r="A81" s="5">
        <v>77</v>
      </c>
      <c r="B81" s="68"/>
      <c r="C81" s="68"/>
      <c r="D81" s="69"/>
      <c r="E81" s="65"/>
      <c r="F81" s="66"/>
      <c r="G81" s="66"/>
      <c r="H81" s="66">
        <f t="shared" si="1"/>
        <v>0</v>
      </c>
      <c r="I81" s="66"/>
      <c r="J81" s="66"/>
      <c r="K81" s="66"/>
      <c r="L81" s="70"/>
      <c r="M81" s="65"/>
      <c r="N81" s="14"/>
      <c r="O81" s="66"/>
      <c r="P81" s="67"/>
    </row>
    <row r="82" spans="1:16" ht="20.399999999999999" x14ac:dyDescent="0.25">
      <c r="A82" s="5">
        <v>78</v>
      </c>
      <c r="B82" s="68"/>
      <c r="C82" s="68"/>
      <c r="D82" s="69"/>
      <c r="E82" s="65"/>
      <c r="F82" s="66"/>
      <c r="G82" s="66"/>
      <c r="H82" s="66">
        <f t="shared" si="1"/>
        <v>0</v>
      </c>
      <c r="I82" s="66"/>
      <c r="J82" s="66"/>
      <c r="K82" s="66"/>
      <c r="L82" s="70"/>
      <c r="M82" s="65"/>
      <c r="N82" s="14"/>
      <c r="O82" s="66"/>
      <c r="P82" s="67"/>
    </row>
    <row r="83" spans="1:16" ht="20.399999999999999" x14ac:dyDescent="0.25">
      <c r="A83" s="5">
        <v>79</v>
      </c>
      <c r="B83" s="68"/>
      <c r="C83" s="68"/>
      <c r="D83" s="69"/>
      <c r="E83" s="65"/>
      <c r="F83" s="66"/>
      <c r="G83" s="66"/>
      <c r="H83" s="66">
        <f t="shared" si="1"/>
        <v>0</v>
      </c>
      <c r="I83" s="66"/>
      <c r="J83" s="66"/>
      <c r="K83" s="66"/>
      <c r="L83" s="70"/>
      <c r="M83" s="65"/>
      <c r="N83" s="14"/>
      <c r="O83" s="66"/>
      <c r="P83" s="67"/>
    </row>
    <row r="84" spans="1:16" ht="20.399999999999999" x14ac:dyDescent="0.25">
      <c r="A84" s="5">
        <v>80</v>
      </c>
      <c r="B84" s="68"/>
      <c r="C84" s="68"/>
      <c r="D84" s="69"/>
      <c r="E84" s="65"/>
      <c r="F84" s="66"/>
      <c r="G84" s="66"/>
      <c r="H84" s="66">
        <f t="shared" si="1"/>
        <v>0</v>
      </c>
      <c r="I84" s="66"/>
      <c r="J84" s="66"/>
      <c r="K84" s="66"/>
      <c r="L84" s="70"/>
      <c r="M84" s="65"/>
      <c r="N84" s="14"/>
      <c r="O84" s="66"/>
      <c r="P84" s="67"/>
    </row>
    <row r="85" spans="1:16" ht="20.399999999999999" x14ac:dyDescent="0.25">
      <c r="A85" s="5">
        <v>81</v>
      </c>
      <c r="B85" s="68"/>
      <c r="C85" s="68"/>
      <c r="D85" s="69"/>
      <c r="E85" s="65"/>
      <c r="F85" s="66"/>
      <c r="G85" s="66"/>
      <c r="H85" s="66">
        <f t="shared" si="1"/>
        <v>0</v>
      </c>
      <c r="I85" s="66"/>
      <c r="J85" s="66"/>
      <c r="K85" s="66"/>
      <c r="L85" s="70"/>
      <c r="M85" s="65"/>
      <c r="N85" s="14"/>
      <c r="O85" s="66"/>
      <c r="P85" s="67"/>
    </row>
    <row r="86" spans="1:16" ht="20.399999999999999" x14ac:dyDescent="0.25">
      <c r="A86" s="5">
        <v>82</v>
      </c>
      <c r="B86" s="68"/>
      <c r="C86" s="68"/>
      <c r="D86" s="69"/>
      <c r="E86" s="65"/>
      <c r="F86" s="66"/>
      <c r="G86" s="66"/>
      <c r="H86" s="66">
        <f t="shared" si="1"/>
        <v>0</v>
      </c>
      <c r="I86" s="66"/>
      <c r="J86" s="66"/>
      <c r="K86" s="66"/>
      <c r="L86" s="70"/>
      <c r="M86" s="65"/>
      <c r="N86" s="14"/>
      <c r="O86" s="66"/>
      <c r="P86" s="67"/>
    </row>
    <row r="87" spans="1:16" ht="20.399999999999999" x14ac:dyDescent="0.25">
      <c r="A87" s="5">
        <v>83</v>
      </c>
      <c r="B87" s="68"/>
      <c r="C87" s="68"/>
      <c r="D87" s="69"/>
      <c r="E87" s="65"/>
      <c r="F87" s="66"/>
      <c r="G87" s="66"/>
      <c r="H87" s="66">
        <f t="shared" si="1"/>
        <v>0</v>
      </c>
      <c r="I87" s="66"/>
      <c r="J87" s="66"/>
      <c r="K87" s="66"/>
      <c r="L87" s="70"/>
      <c r="M87" s="65"/>
      <c r="N87" s="14"/>
      <c r="O87" s="66"/>
      <c r="P87" s="67"/>
    </row>
    <row r="88" spans="1:16" ht="20.399999999999999" x14ac:dyDescent="0.25">
      <c r="A88" s="5">
        <v>84</v>
      </c>
      <c r="B88" s="68"/>
      <c r="C88" s="68"/>
      <c r="D88" s="69"/>
      <c r="E88" s="65"/>
      <c r="F88" s="66"/>
      <c r="G88" s="66"/>
      <c r="H88" s="66">
        <f t="shared" si="1"/>
        <v>0</v>
      </c>
      <c r="I88" s="66"/>
      <c r="J88" s="66"/>
      <c r="K88" s="66"/>
      <c r="L88" s="70"/>
      <c r="M88" s="65"/>
      <c r="N88" s="14"/>
      <c r="O88" s="66"/>
      <c r="P88" s="67"/>
    </row>
    <row r="89" spans="1:16" ht="20.399999999999999" x14ac:dyDescent="0.25">
      <c r="A89" s="5">
        <v>85</v>
      </c>
      <c r="B89" s="68"/>
      <c r="C89" s="68"/>
      <c r="D89" s="69"/>
      <c r="E89" s="65"/>
      <c r="F89" s="66"/>
      <c r="G89" s="66"/>
      <c r="H89" s="66">
        <f t="shared" si="1"/>
        <v>0</v>
      </c>
      <c r="I89" s="66"/>
      <c r="J89" s="66"/>
      <c r="K89" s="66"/>
      <c r="L89" s="70"/>
      <c r="M89" s="65"/>
      <c r="N89" s="14"/>
      <c r="O89" s="66"/>
      <c r="P89" s="67"/>
    </row>
    <row r="90" spans="1:16" ht="20.399999999999999" x14ac:dyDescent="0.25">
      <c r="A90" s="5">
        <v>86</v>
      </c>
      <c r="B90" s="68"/>
      <c r="C90" s="68"/>
      <c r="D90" s="69"/>
      <c r="E90" s="65"/>
      <c r="F90" s="66"/>
      <c r="G90" s="66"/>
      <c r="H90" s="66">
        <f t="shared" si="1"/>
        <v>0</v>
      </c>
      <c r="I90" s="66"/>
      <c r="J90" s="66"/>
      <c r="K90" s="66"/>
      <c r="L90" s="70"/>
      <c r="M90" s="65"/>
      <c r="N90" s="14"/>
      <c r="O90" s="66"/>
      <c r="P90" s="67"/>
    </row>
    <row r="91" spans="1:16" ht="20.399999999999999" x14ac:dyDescent="0.25">
      <c r="A91" s="5">
        <v>87</v>
      </c>
      <c r="B91" s="68"/>
      <c r="C91" s="68"/>
      <c r="D91" s="69"/>
      <c r="E91" s="65"/>
      <c r="F91" s="66"/>
      <c r="G91" s="66"/>
      <c r="H91" s="66">
        <f t="shared" si="1"/>
        <v>0</v>
      </c>
      <c r="I91" s="66"/>
      <c r="J91" s="66"/>
      <c r="K91" s="66"/>
      <c r="L91" s="70"/>
      <c r="M91" s="65"/>
      <c r="N91" s="14"/>
      <c r="O91" s="66"/>
      <c r="P91" s="67"/>
    </row>
    <row r="92" spans="1:16" ht="20.399999999999999" x14ac:dyDescent="0.25">
      <c r="A92" s="5">
        <v>88</v>
      </c>
      <c r="B92" s="68"/>
      <c r="C92" s="68"/>
      <c r="D92" s="69"/>
      <c r="E92" s="65"/>
      <c r="F92" s="66"/>
      <c r="G92" s="66"/>
      <c r="H92" s="66">
        <f t="shared" si="1"/>
        <v>0</v>
      </c>
      <c r="I92" s="66"/>
      <c r="J92" s="66"/>
      <c r="K92" s="66"/>
      <c r="L92" s="70"/>
      <c r="M92" s="65"/>
      <c r="N92" s="14"/>
      <c r="O92" s="66"/>
      <c r="P92" s="67"/>
    </row>
    <row r="93" spans="1:16" ht="20.399999999999999" x14ac:dyDescent="0.25">
      <c r="A93" s="5">
        <v>89</v>
      </c>
      <c r="B93" s="68"/>
      <c r="C93" s="68"/>
      <c r="D93" s="69"/>
      <c r="E93" s="65"/>
      <c r="F93" s="66"/>
      <c r="G93" s="66"/>
      <c r="H93" s="66">
        <f t="shared" si="1"/>
        <v>0</v>
      </c>
      <c r="I93" s="66"/>
      <c r="J93" s="66"/>
      <c r="K93" s="66"/>
      <c r="L93" s="70"/>
      <c r="M93" s="65"/>
      <c r="N93" s="14"/>
      <c r="O93" s="66"/>
      <c r="P93" s="67"/>
    </row>
    <row r="94" spans="1:16" ht="20.399999999999999" x14ac:dyDescent="0.25">
      <c r="A94" s="5">
        <v>90</v>
      </c>
      <c r="B94" s="68"/>
      <c r="C94" s="68"/>
      <c r="D94" s="69"/>
      <c r="E94" s="65"/>
      <c r="F94" s="66"/>
      <c r="G94" s="66"/>
      <c r="H94" s="66">
        <f t="shared" si="1"/>
        <v>0</v>
      </c>
      <c r="I94" s="66"/>
      <c r="J94" s="66"/>
      <c r="K94" s="66"/>
      <c r="L94" s="70"/>
      <c r="M94" s="65"/>
      <c r="N94" s="14"/>
      <c r="O94" s="66"/>
      <c r="P94" s="67"/>
    </row>
    <row r="95" spans="1:16" ht="20.399999999999999" x14ac:dyDescent="0.25">
      <c r="A95" s="5">
        <v>91</v>
      </c>
      <c r="B95" s="68"/>
      <c r="C95" s="68"/>
      <c r="D95" s="69"/>
      <c r="E95" s="65"/>
      <c r="F95" s="66"/>
      <c r="G95" s="66"/>
      <c r="H95" s="66">
        <f t="shared" si="1"/>
        <v>0</v>
      </c>
      <c r="I95" s="66"/>
      <c r="J95" s="66"/>
      <c r="K95" s="66"/>
      <c r="L95" s="70"/>
      <c r="M95" s="65"/>
      <c r="N95" s="14"/>
      <c r="O95" s="66"/>
      <c r="P95" s="67"/>
    </row>
    <row r="96" spans="1:16" ht="20.399999999999999" x14ac:dyDescent="0.25">
      <c r="A96" s="5">
        <v>92</v>
      </c>
      <c r="B96" s="68"/>
      <c r="C96" s="68"/>
      <c r="D96" s="69"/>
      <c r="E96" s="65"/>
      <c r="F96" s="66"/>
      <c r="G96" s="66"/>
      <c r="H96" s="66">
        <f t="shared" si="1"/>
        <v>0</v>
      </c>
      <c r="I96" s="66"/>
      <c r="J96" s="66"/>
      <c r="K96" s="66"/>
      <c r="L96" s="70"/>
      <c r="M96" s="65"/>
      <c r="N96" s="14"/>
      <c r="O96" s="66"/>
      <c r="P96" s="67"/>
    </row>
    <row r="97" spans="1:16" ht="20.399999999999999" x14ac:dyDescent="0.25">
      <c r="A97" s="5">
        <v>93</v>
      </c>
      <c r="B97" s="68"/>
      <c r="C97" s="68"/>
      <c r="D97" s="69"/>
      <c r="E97" s="65"/>
      <c r="F97" s="66"/>
      <c r="G97" s="66"/>
      <c r="H97" s="66">
        <f t="shared" si="1"/>
        <v>0</v>
      </c>
      <c r="I97" s="66"/>
      <c r="J97" s="66"/>
      <c r="K97" s="66"/>
      <c r="L97" s="70"/>
      <c r="M97" s="65"/>
      <c r="N97" s="14"/>
      <c r="O97" s="66"/>
      <c r="P97" s="67"/>
    </row>
    <row r="98" spans="1:16" ht="20.399999999999999" x14ac:dyDescent="0.25">
      <c r="A98" s="5">
        <v>94</v>
      </c>
      <c r="B98" s="68"/>
      <c r="C98" s="68"/>
      <c r="D98" s="69"/>
      <c r="E98" s="65"/>
      <c r="F98" s="66"/>
      <c r="G98" s="66"/>
      <c r="H98" s="66">
        <f t="shared" si="1"/>
        <v>0</v>
      </c>
      <c r="I98" s="66"/>
      <c r="J98" s="66"/>
      <c r="K98" s="66"/>
      <c r="L98" s="70"/>
      <c r="M98" s="65"/>
      <c r="N98" s="14"/>
      <c r="O98" s="66"/>
      <c r="P98" s="67"/>
    </row>
    <row r="99" spans="1:16" ht="20.399999999999999" x14ac:dyDescent="0.25">
      <c r="A99" s="5">
        <v>95</v>
      </c>
      <c r="B99" s="68"/>
      <c r="C99" s="68"/>
      <c r="D99" s="69"/>
      <c r="E99" s="65"/>
      <c r="F99" s="66"/>
      <c r="G99" s="66"/>
      <c r="H99" s="66">
        <f t="shared" si="1"/>
        <v>0</v>
      </c>
      <c r="I99" s="66"/>
      <c r="J99" s="66"/>
      <c r="K99" s="66"/>
      <c r="L99" s="70"/>
      <c r="M99" s="65"/>
      <c r="N99" s="14"/>
      <c r="O99" s="66"/>
      <c r="P99" s="67"/>
    </row>
    <row r="100" spans="1:16" ht="20.399999999999999" x14ac:dyDescent="0.25">
      <c r="A100" s="5">
        <v>96</v>
      </c>
      <c r="B100" s="68"/>
      <c r="C100" s="68"/>
      <c r="D100" s="69"/>
      <c r="E100" s="65"/>
      <c r="F100" s="66"/>
      <c r="G100" s="66"/>
      <c r="H100" s="66">
        <f t="shared" si="1"/>
        <v>0</v>
      </c>
      <c r="I100" s="66"/>
      <c r="J100" s="66"/>
      <c r="K100" s="66"/>
      <c r="L100" s="70"/>
      <c r="M100" s="65"/>
      <c r="N100" s="14"/>
      <c r="O100" s="66"/>
      <c r="P100" s="67"/>
    </row>
    <row r="101" spans="1:16" ht="20.399999999999999" x14ac:dyDescent="0.25">
      <c r="A101" s="5">
        <v>97</v>
      </c>
      <c r="B101" s="68"/>
      <c r="C101" s="68"/>
      <c r="D101" s="69"/>
      <c r="E101" s="65"/>
      <c r="F101" s="66"/>
      <c r="G101" s="66"/>
      <c r="H101" s="66">
        <f t="shared" si="1"/>
        <v>0</v>
      </c>
      <c r="I101" s="66"/>
      <c r="J101" s="66"/>
      <c r="K101" s="66"/>
      <c r="L101" s="70"/>
      <c r="M101" s="65"/>
      <c r="N101" s="14"/>
      <c r="O101" s="66"/>
      <c r="P101" s="67"/>
    </row>
    <row r="102" spans="1:16" ht="20.399999999999999" x14ac:dyDescent="0.25">
      <c r="A102" s="5">
        <v>98</v>
      </c>
      <c r="B102" s="68"/>
      <c r="C102" s="68"/>
      <c r="D102" s="69"/>
      <c r="E102" s="65"/>
      <c r="F102" s="66"/>
      <c r="G102" s="66"/>
      <c r="H102" s="66">
        <f t="shared" si="1"/>
        <v>0</v>
      </c>
      <c r="I102" s="66"/>
      <c r="J102" s="66"/>
      <c r="K102" s="66"/>
      <c r="L102" s="70"/>
      <c r="M102" s="65"/>
      <c r="N102" s="14"/>
      <c r="O102" s="66"/>
      <c r="P102" s="67"/>
    </row>
    <row r="103" spans="1:16" ht="20.399999999999999" x14ac:dyDescent="0.25">
      <c r="A103" s="5">
        <v>99</v>
      </c>
      <c r="B103" s="68"/>
      <c r="C103" s="68"/>
      <c r="D103" s="69"/>
      <c r="E103" s="65"/>
      <c r="F103" s="66"/>
      <c r="G103" s="66"/>
      <c r="H103" s="66">
        <f t="shared" si="1"/>
        <v>0</v>
      </c>
      <c r="I103" s="66"/>
      <c r="J103" s="66"/>
      <c r="K103" s="66"/>
      <c r="L103" s="70"/>
      <c r="M103" s="65"/>
      <c r="N103" s="14"/>
      <c r="O103" s="66"/>
      <c r="P103" s="67"/>
    </row>
    <row r="104" spans="1:16" ht="20.399999999999999" x14ac:dyDescent="0.25">
      <c r="A104" s="5">
        <v>100</v>
      </c>
      <c r="B104" s="68"/>
      <c r="C104" s="68"/>
      <c r="D104" s="69"/>
      <c r="E104" s="65"/>
      <c r="F104" s="66"/>
      <c r="G104" s="66"/>
      <c r="H104" s="66">
        <f t="shared" si="1"/>
        <v>0</v>
      </c>
      <c r="I104" s="66"/>
      <c r="J104" s="66"/>
      <c r="K104" s="66"/>
      <c r="L104" s="70"/>
      <c r="M104" s="65"/>
      <c r="N104" s="14"/>
      <c r="O104" s="66"/>
      <c r="P104" s="67"/>
    </row>
  </sheetData>
  <mergeCells count="4">
    <mergeCell ref="A2:C2"/>
    <mergeCell ref="D2:E2"/>
    <mergeCell ref="F2:K2"/>
    <mergeCell ref="A1:P1"/>
  </mergeCells>
  <dataValidations count="2">
    <dataValidation type="list" allowBlank="1" showInputMessage="1" showErrorMessage="1" errorTitle="خطا" error="از منوی تاشو، گزینه مناسب را انتخاب نمایید." sqref="M5:M104">
      <formula1>$R$5:$R$6</formula1>
    </dataValidation>
    <dataValidation type="list" allowBlank="1" showInputMessage="1" showErrorMessage="1" errorTitle="خطا" error="از منوی تاشو، گزینه مناسب را انتخاب نمایید." sqref="E5:E104">
      <formula1>$Q$11:$Q$12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rightToLeft="1" zoomScaleNormal="100" workbookViewId="0">
      <selection activeCell="J18" sqref="J18"/>
    </sheetView>
  </sheetViews>
  <sheetFormatPr defaultRowHeight="13.8" x14ac:dyDescent="0.25"/>
  <cols>
    <col min="1" max="1" width="2.19921875" style="22" customWidth="1"/>
    <col min="2" max="2" width="8.796875" style="21"/>
    <col min="3" max="3" width="17.3984375" style="21" customWidth="1"/>
    <col min="4" max="4" width="8.796875" style="21"/>
    <col min="5" max="5" width="7.8984375" style="21" customWidth="1"/>
    <col min="6" max="6" width="25.796875" style="21" customWidth="1"/>
    <col min="7" max="7" width="8.796875" style="21"/>
    <col min="8" max="8" width="6.3984375" style="21" customWidth="1"/>
    <col min="9" max="9" width="7.59765625" style="21" customWidth="1"/>
    <col min="10" max="10" width="9.796875" style="21" customWidth="1"/>
    <col min="11" max="11" width="4.5" style="21" customWidth="1"/>
    <col min="12" max="13" width="8.796875" style="21" hidden="1" customWidth="1"/>
    <col min="14" max="14" width="8.796875" style="21"/>
    <col min="15" max="15" width="20" style="21" customWidth="1"/>
    <col min="16" max="20" width="8.796875" style="21"/>
    <col min="21" max="21" width="5" style="21" customWidth="1"/>
    <col min="22" max="16384" width="8.796875" style="21"/>
  </cols>
  <sheetData>
    <row r="1" spans="1:28" ht="19.8" customHeight="1" thickBot="1" x14ac:dyDescent="0.3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8" ht="38.4" customHeight="1" x14ac:dyDescent="0.25">
      <c r="A2" s="19"/>
      <c r="B2" s="173" t="s">
        <v>17</v>
      </c>
      <c r="C2" s="174"/>
      <c r="D2" s="174"/>
      <c r="E2" s="174"/>
      <c r="F2" s="174"/>
      <c r="G2" s="174"/>
      <c r="H2" s="174"/>
      <c r="I2" s="175"/>
      <c r="J2" s="186" t="s">
        <v>32</v>
      </c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20"/>
    </row>
    <row r="3" spans="1:28" ht="33.6" customHeight="1" x14ac:dyDescent="0.25">
      <c r="A3" s="19"/>
      <c r="B3" s="176"/>
      <c r="C3" s="177"/>
      <c r="D3" s="177"/>
      <c r="E3" s="177"/>
      <c r="F3" s="177"/>
      <c r="G3" s="177"/>
      <c r="H3" s="177"/>
      <c r="I3" s="178"/>
      <c r="J3" s="187"/>
      <c r="K3" s="44"/>
      <c r="L3" s="44"/>
      <c r="M3" s="20"/>
      <c r="N3" s="20"/>
      <c r="O3" s="20"/>
      <c r="P3" s="20"/>
      <c r="Q3" s="20"/>
      <c r="R3" s="20"/>
      <c r="S3" s="20"/>
      <c r="T3" s="20"/>
      <c r="U3" s="20"/>
    </row>
    <row r="4" spans="1:28" ht="13.8" customHeight="1" x14ac:dyDescent="0.25">
      <c r="A4" s="19"/>
      <c r="B4" s="179" t="s">
        <v>25</v>
      </c>
      <c r="C4" s="180"/>
      <c r="D4" s="151">
        <f>COUNTA(Data!E5:E150)</f>
        <v>1</v>
      </c>
      <c r="E4" s="151"/>
      <c r="F4" s="138" t="s">
        <v>23</v>
      </c>
      <c r="G4" s="153">
        <f>SUM(Data!L5:L150,)</f>
        <v>1</v>
      </c>
      <c r="H4" s="154"/>
      <c r="I4" s="155"/>
      <c r="J4" s="187"/>
      <c r="K4" s="44"/>
      <c r="L4" s="44"/>
      <c r="M4" s="20"/>
      <c r="N4" s="20"/>
      <c r="O4" s="20"/>
      <c r="P4" s="20"/>
      <c r="Q4" s="20"/>
      <c r="R4" s="20"/>
      <c r="S4" s="20"/>
      <c r="T4" s="20"/>
      <c r="U4" s="20"/>
    </row>
    <row r="5" spans="1:28" ht="32.4" customHeight="1" x14ac:dyDescent="0.25">
      <c r="A5" s="19"/>
      <c r="B5" s="181"/>
      <c r="C5" s="182"/>
      <c r="D5" s="152"/>
      <c r="E5" s="152"/>
      <c r="F5" s="138"/>
      <c r="G5" s="156"/>
      <c r="H5" s="157"/>
      <c r="I5" s="158"/>
      <c r="J5" s="187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8" ht="13.8" customHeight="1" x14ac:dyDescent="0.25">
      <c r="A6" s="19"/>
      <c r="B6" s="139" t="s">
        <v>15</v>
      </c>
      <c r="C6" s="140"/>
      <c r="D6" s="151">
        <f>COUNTIFS(Data!M5:M150,"SL(حد ضرر)")</f>
        <v>0</v>
      </c>
      <c r="E6" s="151"/>
      <c r="F6" s="171" t="s">
        <v>24</v>
      </c>
      <c r="G6" s="141">
        <f>SUM(Data!O5:O104,)</f>
        <v>0.1</v>
      </c>
      <c r="H6" s="142"/>
      <c r="I6" s="143"/>
      <c r="J6" s="187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8" ht="30" customHeight="1" x14ac:dyDescent="0.25">
      <c r="A7" s="19"/>
      <c r="B7" s="139"/>
      <c r="C7" s="140"/>
      <c r="D7" s="152"/>
      <c r="E7" s="152"/>
      <c r="F7" s="171"/>
      <c r="G7" s="144"/>
      <c r="H7" s="145"/>
      <c r="I7" s="146"/>
      <c r="J7" s="187"/>
      <c r="K7" s="20"/>
      <c r="L7" s="20"/>
      <c r="M7" s="20"/>
      <c r="N7" s="45"/>
      <c r="O7" s="4"/>
      <c r="P7" s="4"/>
      <c r="Q7" s="4"/>
      <c r="R7" s="4"/>
      <c r="S7" s="4"/>
      <c r="T7" s="4"/>
      <c r="U7" s="46"/>
    </row>
    <row r="8" spans="1:28" ht="13.8" customHeight="1" x14ac:dyDescent="0.25">
      <c r="A8" s="19"/>
      <c r="B8" s="139" t="s">
        <v>13</v>
      </c>
      <c r="C8" s="140"/>
      <c r="D8" s="183">
        <f>_xlfn.IFNA(SUMIF(Data!M5:M150,"SL(حد ضرر)",Data!N5:N150),"0")</f>
        <v>0</v>
      </c>
      <c r="E8" s="183"/>
      <c r="F8" s="185" t="s">
        <v>22</v>
      </c>
      <c r="G8" s="159">
        <f>Data!D2</f>
        <v>100</v>
      </c>
      <c r="H8" s="160"/>
      <c r="I8" s="161"/>
      <c r="J8" s="187"/>
      <c r="K8" s="20"/>
      <c r="L8" s="20"/>
      <c r="M8" s="20"/>
      <c r="N8" s="47"/>
      <c r="O8" s="48"/>
      <c r="P8" s="48"/>
      <c r="Q8" s="48"/>
      <c r="R8" s="48"/>
      <c r="S8" s="48"/>
      <c r="T8" s="48"/>
      <c r="U8" s="49"/>
    </row>
    <row r="9" spans="1:28" ht="40.799999999999997" customHeight="1" x14ac:dyDescent="0.25">
      <c r="A9" s="19"/>
      <c r="B9" s="139"/>
      <c r="C9" s="140"/>
      <c r="D9" s="184"/>
      <c r="E9" s="184"/>
      <c r="F9" s="185"/>
      <c r="G9" s="162"/>
      <c r="H9" s="163"/>
      <c r="I9" s="164"/>
      <c r="J9" s="187"/>
      <c r="K9" s="20"/>
      <c r="L9" s="20"/>
      <c r="M9" s="20"/>
      <c r="N9" s="50"/>
      <c r="O9" s="51"/>
      <c r="P9" s="51"/>
      <c r="Q9" s="51"/>
      <c r="R9" s="51"/>
      <c r="S9" s="51"/>
      <c r="T9" s="51"/>
      <c r="U9" s="52"/>
    </row>
    <row r="10" spans="1:28" ht="13.8" customHeight="1" x14ac:dyDescent="0.25">
      <c r="A10" s="19"/>
      <c r="B10" s="147" t="s">
        <v>16</v>
      </c>
      <c r="C10" s="148"/>
      <c r="D10" s="151">
        <f>COUNTIFS(Data!M5:M150,"TP(هدف)")</f>
        <v>1</v>
      </c>
      <c r="E10" s="151"/>
      <c r="F10" s="138" t="s">
        <v>26</v>
      </c>
      <c r="G10" s="153">
        <f>D12-(G4+G6+D8)</f>
        <v>98.9</v>
      </c>
      <c r="H10" s="154"/>
      <c r="I10" s="155"/>
      <c r="J10" s="187"/>
      <c r="K10" s="20"/>
      <c r="L10" s="20"/>
      <c r="M10" s="20"/>
      <c r="N10" s="24"/>
      <c r="O10" s="25"/>
      <c r="P10" s="26"/>
      <c r="Q10" s="27"/>
      <c r="R10" s="53"/>
      <c r="S10" s="54"/>
      <c r="T10" s="54"/>
      <c r="U10" s="54"/>
    </row>
    <row r="11" spans="1:28" ht="33.6" customHeight="1" x14ac:dyDescent="0.25">
      <c r="A11" s="19"/>
      <c r="B11" s="147"/>
      <c r="C11" s="148"/>
      <c r="D11" s="152"/>
      <c r="E11" s="152"/>
      <c r="F11" s="138"/>
      <c r="G11" s="156"/>
      <c r="H11" s="157"/>
      <c r="I11" s="158"/>
      <c r="J11" s="187"/>
      <c r="K11" s="20"/>
      <c r="L11" s="20"/>
      <c r="M11" s="20"/>
      <c r="N11" s="30"/>
      <c r="O11" s="31"/>
      <c r="P11" s="32"/>
      <c r="Q11" s="33"/>
      <c r="R11" s="55"/>
      <c r="S11" s="56"/>
      <c r="T11" s="56"/>
      <c r="U11" s="56"/>
      <c r="AB11" s="23">
        <v>100</v>
      </c>
    </row>
    <row r="12" spans="1:28" ht="17.399999999999999" customHeight="1" x14ac:dyDescent="0.25">
      <c r="A12" s="19"/>
      <c r="B12" s="147" t="s">
        <v>14</v>
      </c>
      <c r="C12" s="148"/>
      <c r="D12" s="183">
        <f>SUMIF(Data!M5:M150,"TP(هدف)",Data!N5:N150)</f>
        <v>100</v>
      </c>
      <c r="E12" s="183"/>
      <c r="F12" s="138" t="s">
        <v>20</v>
      </c>
      <c r="G12" s="165">
        <f>G8+G10</f>
        <v>198.9</v>
      </c>
      <c r="H12" s="166"/>
      <c r="I12" s="167"/>
      <c r="J12" s="187"/>
      <c r="K12" s="20"/>
      <c r="L12" s="20"/>
      <c r="M12" s="20"/>
      <c r="N12" s="24"/>
      <c r="O12" s="25"/>
      <c r="P12" s="26"/>
      <c r="Q12" s="27"/>
      <c r="R12" s="28"/>
      <c r="S12" s="29"/>
      <c r="T12" s="24"/>
      <c r="U12" s="25"/>
    </row>
    <row r="13" spans="1:28" ht="31.2" customHeight="1" thickBot="1" x14ac:dyDescent="0.3">
      <c r="A13" s="19"/>
      <c r="B13" s="149"/>
      <c r="C13" s="150"/>
      <c r="D13" s="184"/>
      <c r="E13" s="184"/>
      <c r="F13" s="138"/>
      <c r="G13" s="168"/>
      <c r="H13" s="169"/>
      <c r="I13" s="170"/>
      <c r="J13" s="187"/>
      <c r="K13" s="20"/>
      <c r="L13" s="20"/>
      <c r="M13" s="20"/>
      <c r="N13" s="30"/>
      <c r="O13" s="31"/>
      <c r="P13" s="32"/>
      <c r="Q13" s="33"/>
      <c r="R13" s="34"/>
      <c r="S13" s="35"/>
      <c r="T13" s="36"/>
      <c r="U13" s="37"/>
    </row>
    <row r="14" spans="1:28" ht="13.8" customHeight="1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187"/>
      <c r="K14" s="20"/>
      <c r="L14" s="20"/>
      <c r="M14" s="20"/>
      <c r="N14" s="24"/>
      <c r="O14" s="25"/>
      <c r="P14" s="26"/>
      <c r="Q14" s="27"/>
      <c r="R14" s="34"/>
      <c r="S14" s="35"/>
      <c r="T14" s="30"/>
      <c r="U14" s="31"/>
    </row>
    <row r="15" spans="1:28" ht="13.8" customHeight="1" x14ac:dyDescent="0.25">
      <c r="A15" s="19"/>
      <c r="B15" s="129" t="s">
        <v>27</v>
      </c>
      <c r="C15" s="130"/>
      <c r="D15" s="130"/>
      <c r="E15" s="131"/>
      <c r="F15" s="198">
        <f>IFERROR(((100*D10))/D4,"0")</f>
        <v>100</v>
      </c>
      <c r="G15" s="199" t="s">
        <v>18</v>
      </c>
      <c r="H15" s="199"/>
      <c r="I15" s="199"/>
      <c r="J15" s="187"/>
      <c r="K15" s="129" t="s">
        <v>28</v>
      </c>
      <c r="L15" s="130"/>
      <c r="M15" s="130"/>
      <c r="N15" s="130"/>
      <c r="O15" s="130"/>
      <c r="P15" s="131"/>
      <c r="Q15" s="189">
        <f>IF(G10=0,0,IF(G10&gt;0,((D12-D8)/D12)*100,((D12-D8)/D8)*100))</f>
        <v>100</v>
      </c>
      <c r="R15" s="190"/>
      <c r="S15" s="195" t="s">
        <v>18</v>
      </c>
      <c r="T15" s="195"/>
      <c r="U15" s="41"/>
    </row>
    <row r="16" spans="1:28" ht="13.8" customHeight="1" x14ac:dyDescent="0.25">
      <c r="A16" s="19"/>
      <c r="B16" s="132"/>
      <c r="C16" s="133"/>
      <c r="D16" s="133"/>
      <c r="E16" s="134"/>
      <c r="F16" s="198"/>
      <c r="G16" s="199"/>
      <c r="H16" s="199"/>
      <c r="I16" s="199"/>
      <c r="J16" s="187"/>
      <c r="K16" s="132"/>
      <c r="L16" s="133"/>
      <c r="M16" s="133"/>
      <c r="N16" s="133"/>
      <c r="O16" s="133"/>
      <c r="P16" s="134"/>
      <c r="Q16" s="191"/>
      <c r="R16" s="192"/>
      <c r="S16" s="196"/>
      <c r="T16" s="196"/>
      <c r="U16" s="42"/>
    </row>
    <row r="17" spans="1:21" ht="22.2" customHeight="1" x14ac:dyDescent="0.25">
      <c r="A17" s="19"/>
      <c r="B17" s="135"/>
      <c r="C17" s="136"/>
      <c r="D17" s="136"/>
      <c r="E17" s="137"/>
      <c r="F17" s="198"/>
      <c r="G17" s="199"/>
      <c r="H17" s="199"/>
      <c r="I17" s="199"/>
      <c r="J17" s="188"/>
      <c r="K17" s="135"/>
      <c r="L17" s="136"/>
      <c r="M17" s="136"/>
      <c r="N17" s="136"/>
      <c r="O17" s="136"/>
      <c r="P17" s="137"/>
      <c r="Q17" s="193"/>
      <c r="R17" s="194"/>
      <c r="S17" s="197"/>
      <c r="T17" s="197"/>
      <c r="U17" s="43"/>
    </row>
    <row r="18" spans="1:21" ht="13.8" customHeight="1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40"/>
      <c r="L18" s="40"/>
      <c r="M18" s="40"/>
      <c r="N18" s="40"/>
      <c r="O18" s="40"/>
      <c r="P18" s="26"/>
      <c r="Q18" s="27"/>
      <c r="R18" s="38"/>
      <c r="S18" s="39"/>
      <c r="T18" s="30"/>
      <c r="U18" s="31"/>
    </row>
    <row r="19" spans="1:21" ht="13.8" customHeight="1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30"/>
      <c r="O19" s="31"/>
      <c r="P19" s="32"/>
      <c r="Q19" s="33"/>
      <c r="R19" s="18"/>
      <c r="S19" s="18"/>
      <c r="T19" s="18"/>
      <c r="U19" s="18"/>
    </row>
    <row r="20" spans="1:21" ht="13.8" customHeight="1" x14ac:dyDescent="0.25">
      <c r="A20" s="21"/>
    </row>
    <row r="21" spans="1:21" ht="13.8" customHeight="1" x14ac:dyDescent="0.25">
      <c r="A21" s="21"/>
    </row>
    <row r="22" spans="1:21" ht="13.8" customHeight="1" x14ac:dyDescent="0.25">
      <c r="A22" s="21"/>
      <c r="F22" s="58"/>
    </row>
    <row r="23" spans="1:21" x14ac:dyDescent="0.25">
      <c r="A23" s="21"/>
      <c r="F23" s="57"/>
    </row>
    <row r="24" spans="1:21" x14ac:dyDescent="0.25">
      <c r="A24" s="21"/>
    </row>
    <row r="25" spans="1:21" x14ac:dyDescent="0.25">
      <c r="A25" s="21"/>
    </row>
    <row r="26" spans="1:21" x14ac:dyDescent="0.25">
      <c r="A26" s="21"/>
    </row>
    <row r="27" spans="1:21" x14ac:dyDescent="0.25">
      <c r="A27" s="21"/>
    </row>
    <row r="28" spans="1:21" x14ac:dyDescent="0.25">
      <c r="A28" s="21"/>
    </row>
    <row r="29" spans="1:21" x14ac:dyDescent="0.25">
      <c r="A29" s="21"/>
    </row>
    <row r="30" spans="1:21" x14ac:dyDescent="0.25">
      <c r="A30" s="21"/>
    </row>
    <row r="31" spans="1:21" x14ac:dyDescent="0.25">
      <c r="A31" s="21"/>
    </row>
    <row r="32" spans="1:21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  <row r="41" spans="1:1" x14ac:dyDescent="0.25">
      <c r="A41" s="21"/>
    </row>
  </sheetData>
  <sheetProtection algorithmName="SHA-512" hashValue="psxhHVmweB5L94RJ8dF/2E0cz9Vy5NzwvtfdAiCwCyTJaUmY/Ji3vLJ6YoGZxN2fUiTyWnAe7sSL7r533/wWlg==" saltValue="ih7aoq7oXbJOMSDA3y+SSg==" spinCount="100000" sheet="1" objects="1" scenarios="1"/>
  <mergeCells count="29">
    <mergeCell ref="K15:P17"/>
    <mergeCell ref="K2:T2"/>
    <mergeCell ref="B2:I3"/>
    <mergeCell ref="B10:C11"/>
    <mergeCell ref="G10:I11"/>
    <mergeCell ref="B4:C5"/>
    <mergeCell ref="D8:E9"/>
    <mergeCell ref="F8:F9"/>
    <mergeCell ref="D10:E11"/>
    <mergeCell ref="B8:C9"/>
    <mergeCell ref="D12:E13"/>
    <mergeCell ref="J2:J17"/>
    <mergeCell ref="Q15:R17"/>
    <mergeCell ref="S15:T17"/>
    <mergeCell ref="F15:F17"/>
    <mergeCell ref="G15:I17"/>
    <mergeCell ref="B15:E17"/>
    <mergeCell ref="F4:F5"/>
    <mergeCell ref="B6:C7"/>
    <mergeCell ref="G6:I7"/>
    <mergeCell ref="B12:C13"/>
    <mergeCell ref="D4:E5"/>
    <mergeCell ref="G4:I5"/>
    <mergeCell ref="G8:I9"/>
    <mergeCell ref="G12:I13"/>
    <mergeCell ref="F12:F13"/>
    <mergeCell ref="D6:E7"/>
    <mergeCell ref="F10:F11"/>
    <mergeCell ref="F6:F7"/>
  </mergeCells>
  <conditionalFormatting sqref="G10:I11">
    <cfRule type="cellIs" dxfId="1" priority="1" operator="greaterThan">
      <formula>0</formula>
    </cfRule>
    <cfRule type="cellIs" dxfId="0" priority="2" operator="lessThan">
      <formula>"&gt;0"</formula>
    </cfRule>
  </conditionalFormatting>
  <pageMargins left="0.7" right="0.7" top="0.75" bottom="0.75" header="0.3" footer="0.3"/>
  <pageSetup paperSize="9" scale="48" orientation="landscape" r:id="rId1"/>
  <ignoredErrors>
    <ignoredError sqref="G1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</vt:lpstr>
      <vt:lpstr>Data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Mattieh</dc:creator>
  <cp:lastModifiedBy>Mattieh</cp:lastModifiedBy>
  <cp:lastPrinted>2020-10-21T15:53:04Z</cp:lastPrinted>
  <dcterms:created xsi:type="dcterms:W3CDTF">2020-03-23T21:06:05Z</dcterms:created>
  <dcterms:modified xsi:type="dcterms:W3CDTF">2021-07-11T17:02:43Z</dcterms:modified>
</cp:coreProperties>
</file>